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195" windowHeight="4710" tabRatio="718" activeTab="13"/>
  </bookViews>
  <sheets>
    <sheet name="BalElec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</sheets>
  <definedNames>
    <definedName name="_xlnm.Print_Area" localSheetId="1">'1'!$A$1:$T$37</definedName>
    <definedName name="_xlnm.Print_Area" localSheetId="10">'10'!$A$1:$T$47</definedName>
    <definedName name="_xlnm.Print_Area" localSheetId="11">'11'!$A$1:$T$47</definedName>
    <definedName name="_xlnm.Print_Area" localSheetId="12">'12'!$A$1:$T$38</definedName>
    <definedName name="_xlnm.Print_Area" localSheetId="13">'13'!$A$1:$W$41</definedName>
    <definedName name="_xlnm.Print_Area" localSheetId="2">'2'!$A$1:$T$47</definedName>
    <definedName name="_xlnm.Print_Area" localSheetId="3">'3'!$A$1:$T$47</definedName>
    <definedName name="_xlnm.Print_Area" localSheetId="4">'4'!$A$1:$T$47</definedName>
    <definedName name="_xlnm.Print_Area" localSheetId="5">'5'!$A$1:$T$47</definedName>
    <definedName name="_xlnm.Print_Area" localSheetId="6">'6'!$A$1:$T$47</definedName>
    <definedName name="_xlnm.Print_Area" localSheetId="7">'7'!$A$1:$T$47</definedName>
    <definedName name="_xlnm.Print_Area" localSheetId="8">'8'!$A$1:$T$44</definedName>
    <definedName name="_xlnm.Print_Area" localSheetId="9">'9'!$A$1:$T$45</definedName>
    <definedName name="_xlnm.Print_Area" localSheetId="0">'BalElec'!$A$1:$Q$49</definedName>
  </definedNames>
  <calcPr fullCalcOnLoad="1"/>
</workbook>
</file>

<file path=xl/sharedStrings.xml><?xml version="1.0" encoding="utf-8"?>
<sst xmlns="http://schemas.openxmlformats.org/spreadsheetml/2006/main" count="766" uniqueCount="168">
  <si>
    <t>Ocasional</t>
  </si>
  <si>
    <t>(%)</t>
  </si>
  <si>
    <t>(kW)</t>
  </si>
  <si>
    <t xml:space="preserve"> </t>
  </si>
  <si>
    <t>Telefax</t>
  </si>
  <si>
    <t>Weather Facsimile</t>
  </si>
  <si>
    <t>Navtex</t>
  </si>
  <si>
    <t>INMARSAT-C (2 x)</t>
  </si>
  <si>
    <t>Installed</t>
  </si>
  <si>
    <t>Power</t>
  </si>
  <si>
    <t>Load</t>
  </si>
  <si>
    <t>Factor</t>
  </si>
  <si>
    <t>Sea Sailing</t>
  </si>
  <si>
    <t>River Sailing</t>
  </si>
  <si>
    <t>Manoeuvering in Harbour</t>
  </si>
  <si>
    <t>Harbour</t>
  </si>
  <si>
    <t>Consumption (kW)</t>
  </si>
  <si>
    <t>Continuous</t>
  </si>
  <si>
    <t>Intermitent</t>
  </si>
  <si>
    <t>Totals</t>
  </si>
  <si>
    <t>Remarks:</t>
  </si>
  <si>
    <t>Generators</t>
  </si>
  <si>
    <t>Description</t>
  </si>
  <si>
    <t>1 Emergency Generator</t>
  </si>
  <si>
    <t>Date</t>
  </si>
  <si>
    <t>Approved</t>
  </si>
  <si>
    <t>OPERATION CONDITIONS</t>
  </si>
  <si>
    <t>(Preliminary)</t>
  </si>
  <si>
    <t>Service</t>
  </si>
  <si>
    <t>Equipment</t>
  </si>
  <si>
    <t>Emergency</t>
  </si>
  <si>
    <t>Bow Thruster</t>
  </si>
  <si>
    <t>Permanent Receiver</t>
  </si>
  <si>
    <t>Radars (2 x)</t>
  </si>
  <si>
    <t>Girocompass + 3 Repeaters</t>
  </si>
  <si>
    <t>Auto Pilot</t>
  </si>
  <si>
    <t>Echo Sounder</t>
  </si>
  <si>
    <t>Radiogoniometer</t>
  </si>
  <si>
    <t>GPS (2x)</t>
  </si>
  <si>
    <t>Navigation Lights</t>
  </si>
  <si>
    <t>Computer</t>
  </si>
  <si>
    <t>2 E.R. Generators (each)</t>
  </si>
  <si>
    <t>(kVA)</t>
  </si>
  <si>
    <t>Rate of turn indicator</t>
  </si>
  <si>
    <t>Internal communications</t>
  </si>
  <si>
    <t>Portable radio telephones (3x)</t>
  </si>
  <si>
    <t>SSB with DSC</t>
  </si>
  <si>
    <t>VHF with DSC (2 x)</t>
  </si>
  <si>
    <t>HVAC</t>
  </si>
  <si>
    <t>Sheet __/__</t>
  </si>
  <si>
    <t xml:space="preserve">1 - </t>
  </si>
  <si>
    <t xml:space="preserve">2 - </t>
  </si>
  <si>
    <t xml:space="preserve">3 - </t>
  </si>
  <si>
    <t xml:space="preserve">4 - </t>
  </si>
  <si>
    <t>Primary essential equipment</t>
  </si>
  <si>
    <t>Equipment Class*</t>
  </si>
  <si>
    <t xml:space="preserve"> * Equipment Class</t>
  </si>
  <si>
    <t>Secondary essential equipment</t>
  </si>
  <si>
    <t>Non-essential equipment</t>
  </si>
  <si>
    <t>Emergency consumers</t>
  </si>
  <si>
    <t>1 / 4</t>
  </si>
  <si>
    <t>Verified</t>
  </si>
  <si>
    <t>CONDIÇOES OPERACIONAIS</t>
  </si>
  <si>
    <t>1 - Casa da Máquina</t>
  </si>
  <si>
    <t>2 - Casa do Leme</t>
  </si>
  <si>
    <t>Emergencia</t>
  </si>
  <si>
    <t>Navegação em Rio</t>
  </si>
  <si>
    <t>Manobra em Porto</t>
  </si>
  <si>
    <t>Porto</t>
  </si>
  <si>
    <t>Consumo(kW)</t>
  </si>
  <si>
    <t>continuo</t>
  </si>
  <si>
    <t>intermitente</t>
  </si>
  <si>
    <t>Window Wipers (17x)</t>
  </si>
  <si>
    <t>video system CCTV</t>
  </si>
  <si>
    <t>Crew cabins (2)</t>
  </si>
  <si>
    <t>Compartimento</t>
  </si>
  <si>
    <t>Potência</t>
  </si>
  <si>
    <t>Instalada</t>
  </si>
  <si>
    <t xml:space="preserve">Potência </t>
  </si>
  <si>
    <t>Serviço</t>
  </si>
  <si>
    <t>Equipamento</t>
  </si>
  <si>
    <t>CLasse Equip.*</t>
  </si>
  <si>
    <t>Potencia</t>
  </si>
  <si>
    <t>Totais</t>
  </si>
  <si>
    <t>Factor de Simultaneidade</t>
  </si>
  <si>
    <t>Consumos</t>
  </si>
  <si>
    <t>Consumo Normal(Cont.+Interm.)</t>
  </si>
  <si>
    <t>Cosnumo Máximo(Cont.+Int.+Ocas.)</t>
  </si>
  <si>
    <t xml:space="preserve"> * Classe de Equipamento</t>
  </si>
  <si>
    <t>Equipamento Primário Essencial</t>
  </si>
  <si>
    <t>Equipamento Secundário Essencial</t>
  </si>
  <si>
    <t>Equipamento não essencial</t>
  </si>
  <si>
    <t>Consumidores de emergencia</t>
  </si>
  <si>
    <t>lampadas fluorescentes duplas (13x2)</t>
  </si>
  <si>
    <t>Lampadas incandescentes (3x)</t>
  </si>
  <si>
    <t>Iluminação de emergencia (6x)</t>
  </si>
  <si>
    <t>Compressor ar</t>
  </si>
  <si>
    <t>Bomba de incendio e baldeação</t>
  </si>
  <si>
    <t>Bomba aguas oleosas</t>
  </si>
  <si>
    <t>Hidroforo agua doce</t>
  </si>
  <si>
    <t>Hidroforo agua salgada</t>
  </si>
  <si>
    <t>Bomba aguas negras</t>
  </si>
  <si>
    <t>termoacomulador</t>
  </si>
  <si>
    <t>depuradora</t>
  </si>
  <si>
    <t>Alarmes</t>
  </si>
  <si>
    <t>Bombas de transfega diesel</t>
  </si>
  <si>
    <t>Rebarbadora</t>
  </si>
  <si>
    <t>Engenho furar</t>
  </si>
  <si>
    <t>Maquina soldar</t>
  </si>
  <si>
    <t>berbequim</t>
  </si>
  <si>
    <t>Lampadas fluorescentes duplas</t>
  </si>
  <si>
    <t>Iluminação de emergencia (2 x)</t>
  </si>
  <si>
    <t>Maquinas do leme (2 x)</t>
  </si>
  <si>
    <t>Tomadas (2 x 230v)</t>
  </si>
  <si>
    <t>Lampadas Fluorescentes</t>
  </si>
  <si>
    <t>Iluminação emergencia</t>
  </si>
  <si>
    <t>Tomada (1 x 230v)</t>
  </si>
  <si>
    <t>Lampadas fluorescentes</t>
  </si>
  <si>
    <t>HVAC acomodações</t>
  </si>
  <si>
    <t>tomadas (1 x 230v)</t>
  </si>
  <si>
    <t>Salão HVAC</t>
  </si>
  <si>
    <t>ventilação CM</t>
  </si>
  <si>
    <t>iluminação emergencia</t>
  </si>
  <si>
    <t>Carregadores emergencia(3x)</t>
  </si>
  <si>
    <t>Iluminação emergencia convés</t>
  </si>
  <si>
    <t>Luzes de convés</t>
  </si>
  <si>
    <t>Luz de busca</t>
  </si>
  <si>
    <t>Limpa-para brisas</t>
  </si>
  <si>
    <t>Estação electro-hidraulica</t>
  </si>
  <si>
    <t>iluminação convés carros</t>
  </si>
  <si>
    <t>ventilação espaço bow thruster</t>
  </si>
  <si>
    <t>exaustão WC</t>
  </si>
  <si>
    <t>exaustão messe</t>
  </si>
  <si>
    <t>Ventilação espaço gerador de emergencia</t>
  </si>
  <si>
    <t>Mesa de cartas</t>
  </si>
  <si>
    <t>Luzes de emergencia(1x)</t>
  </si>
  <si>
    <t>messe</t>
  </si>
  <si>
    <t>lamapdas fluorescentes</t>
  </si>
  <si>
    <t>iluminação bancada cozinha</t>
  </si>
  <si>
    <t>lampadas parede (2x)</t>
  </si>
  <si>
    <t>forno</t>
  </si>
  <si>
    <t>frigorifico</t>
  </si>
  <si>
    <t>microondas</t>
  </si>
  <si>
    <t>luzes de emergencia</t>
  </si>
  <si>
    <t>vestiario</t>
  </si>
  <si>
    <t>lamapdas luorescentes</t>
  </si>
  <si>
    <t>luz de armario</t>
  </si>
  <si>
    <t>luz xde emergencia</t>
  </si>
  <si>
    <t>lampadas luorescentes</t>
  </si>
  <si>
    <t>lampadas de presença</t>
  </si>
  <si>
    <t>lampada de leitura</t>
  </si>
  <si>
    <t>Tomadas</t>
  </si>
  <si>
    <t>tomadas (34 x 230v)</t>
  </si>
  <si>
    <t>6 -  Paióis</t>
  </si>
  <si>
    <t>8 - Equipamento convés</t>
  </si>
  <si>
    <t>9 - Equipamento Auxiliar</t>
  </si>
  <si>
    <t>10 - Equipamento Navegação</t>
  </si>
  <si>
    <t>11 - Ponte</t>
  </si>
  <si>
    <t>4 - Casa do HVAC</t>
  </si>
  <si>
    <t>5 - Casa das baterias</t>
  </si>
  <si>
    <t>7 - Casas dos Propulsores Transversais</t>
  </si>
  <si>
    <t>Ventilação e extracção alojamentos</t>
  </si>
  <si>
    <t>12 - Alojamentos</t>
  </si>
  <si>
    <t>desaparece</t>
  </si>
  <si>
    <t>off</t>
  </si>
  <si>
    <t>Molinete proa</t>
  </si>
  <si>
    <t>3 - Paiol do quadro electrico principal</t>
  </si>
  <si>
    <t>Balanço Eléctrico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</si>
</sst>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d\,\ yyyy"/>
    <numFmt numFmtId="165" formatCode="d/m/yy"/>
  </numFmts>
  <fonts count="31">
    <font>
      <sz val="10"/>
      <name val="MS Sans Serif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b/>
      <sz val="13.5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MS Sans Serif"/>
      <family val="2"/>
    </font>
    <font>
      <b/>
      <i/>
      <sz val="20"/>
      <name val="Arial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lightUp"/>
    </fill>
  </fills>
  <borders count="1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 style="medium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double"/>
      <right/>
      <top/>
      <bottom style="double"/>
    </border>
    <border>
      <left/>
      <right/>
      <top/>
      <bottom style="double"/>
    </border>
    <border>
      <left style="medium"/>
      <right/>
      <top/>
      <bottom style="double"/>
    </border>
    <border>
      <left/>
      <right style="medium"/>
      <top/>
      <bottom style="double"/>
    </border>
    <border>
      <left style="double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thin"/>
      <right style="medium"/>
      <top/>
      <bottom/>
    </border>
    <border>
      <left style="thin"/>
      <right/>
      <top style="thin"/>
      <bottom style="thin"/>
    </border>
    <border>
      <left/>
      <right style="double"/>
      <top style="medium"/>
      <bottom style="thin"/>
    </border>
    <border>
      <left/>
      <right/>
      <top style="thin"/>
      <bottom/>
    </border>
    <border>
      <left style="thin"/>
      <right style="double"/>
      <top/>
      <bottom style="thin"/>
    </border>
    <border>
      <left style="double"/>
      <right/>
      <top style="thin"/>
      <bottom style="thin"/>
    </border>
    <border>
      <left style="thin"/>
      <right style="thin"/>
      <top/>
      <bottom style="thin"/>
    </border>
    <border>
      <left style="double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double"/>
      <top style="thin"/>
      <bottom/>
    </border>
    <border>
      <left style="medium"/>
      <right style="thin"/>
      <top/>
      <bottom style="thin"/>
    </border>
    <border>
      <left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/>
    </border>
    <border>
      <left/>
      <right style="medium"/>
      <top style="thin"/>
      <bottom style="thin"/>
    </border>
    <border>
      <left/>
      <right style="double"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double"/>
      <top/>
      <bottom style="thin"/>
    </border>
    <border>
      <left style="medium"/>
      <right style="thin"/>
      <top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>
        <color indexed="8"/>
      </right>
      <top style="thin"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 style="thin"/>
      <top style="thin"/>
      <bottom style="double"/>
    </border>
    <border>
      <left/>
      <right style="double"/>
      <top style="thin"/>
      <bottom style="double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double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double"/>
      <bottom style="thin"/>
    </border>
    <border>
      <left style="medium"/>
      <right/>
      <top style="double"/>
      <bottom style="thin"/>
    </border>
    <border>
      <left/>
      <right style="thin"/>
      <top style="thin"/>
      <bottom/>
    </border>
    <border>
      <left/>
      <right style="double"/>
      <top style="double"/>
      <bottom style="medium"/>
    </border>
    <border>
      <left/>
      <right style="thin"/>
      <top/>
      <bottom style="double"/>
    </border>
    <border>
      <left/>
      <right style="medium"/>
      <top style="thin"/>
      <bottom style="double"/>
    </border>
    <border>
      <left style="medium"/>
      <right/>
      <top style="thin"/>
      <bottom style="double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double"/>
      <bottom/>
    </border>
    <border>
      <left/>
      <right/>
      <top style="double"/>
      <bottom style="medium"/>
    </border>
    <border>
      <left style="medium"/>
      <right/>
      <top style="double"/>
      <bottom style="medium"/>
    </border>
    <border>
      <left/>
      <right style="medium"/>
      <top style="medium"/>
      <bottom style="thin"/>
    </border>
    <border>
      <left/>
      <right style="double"/>
      <top/>
      <bottom style="double"/>
    </border>
    <border>
      <left style="double"/>
      <right/>
      <top style="double"/>
      <bottom style="medium"/>
    </border>
    <border>
      <left/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11" borderId="4" applyNumberFormat="0" applyAlignment="0" applyProtection="0"/>
    <xf numFmtId="0" fontId="21" fillId="0" borderId="5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22" fillId="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16" borderId="0" applyNumberFormat="0" applyBorder="0" applyAlignment="0" applyProtection="0"/>
    <xf numFmtId="0" fontId="25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6" fillId="11" borderId="7" applyNumberFormat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17" borderId="9" applyNumberFormat="0" applyAlignment="0" applyProtection="0"/>
  </cellStyleXfs>
  <cellXfs count="42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16" xfId="0" applyFont="1" applyBorder="1" applyAlignment="1">
      <alignment horizontal="centerContinuous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8" fillId="0" borderId="17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6" fillId="0" borderId="22" xfId="0" applyFont="1" applyBorder="1" applyAlignment="1">
      <alignment horizontal="centerContinuous" vertical="center"/>
    </xf>
    <xf numFmtId="0" fontId="6" fillId="0" borderId="21" xfId="0" applyFont="1" applyBorder="1" applyAlignment="1">
      <alignment horizontal="centerContinuous" vertical="center"/>
    </xf>
    <xf numFmtId="0" fontId="6" fillId="0" borderId="23" xfId="0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Continuous" vertical="center"/>
    </xf>
    <xf numFmtId="0" fontId="3" fillId="0" borderId="25" xfId="0" applyFont="1" applyBorder="1" applyAlignment="1">
      <alignment horizontal="centerContinuous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Continuous" vertical="center"/>
    </xf>
    <xf numFmtId="0" fontId="6" fillId="0" borderId="29" xfId="0" applyFont="1" applyBorder="1" applyAlignment="1">
      <alignment horizontal="centerContinuous" vertical="center"/>
    </xf>
    <xf numFmtId="0" fontId="6" fillId="0" borderId="30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Continuous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Continuous" vertical="center"/>
    </xf>
    <xf numFmtId="0" fontId="3" fillId="0" borderId="21" xfId="0" applyFont="1" applyBorder="1" applyAlignment="1">
      <alignment horizontal="centerContinuous" vertical="center"/>
    </xf>
    <xf numFmtId="0" fontId="3" fillId="0" borderId="33" xfId="0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2" fontId="3" fillId="0" borderId="36" xfId="0" applyNumberFormat="1" applyFont="1" applyBorder="1" applyAlignment="1">
      <alignment horizontal="center" vertical="center"/>
    </xf>
    <xf numFmtId="9" fontId="3" fillId="0" borderId="36" xfId="0" applyNumberFormat="1" applyFont="1" applyBorder="1" applyAlignment="1">
      <alignment horizontal="center" vertical="center"/>
    </xf>
    <xf numFmtId="2" fontId="3" fillId="0" borderId="37" xfId="0" applyNumberFormat="1" applyFont="1" applyBorder="1" applyAlignment="1">
      <alignment horizontal="center" vertical="center"/>
    </xf>
    <xf numFmtId="2" fontId="3" fillId="0" borderId="38" xfId="0" applyNumberFormat="1" applyFont="1" applyBorder="1" applyAlignment="1">
      <alignment horizontal="center" vertical="center"/>
    </xf>
    <xf numFmtId="2" fontId="3" fillId="0" borderId="39" xfId="0" applyNumberFormat="1" applyFont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 vertical="center"/>
    </xf>
    <xf numFmtId="2" fontId="3" fillId="0" borderId="35" xfId="0" applyNumberFormat="1" applyFont="1" applyBorder="1" applyAlignment="1">
      <alignment horizontal="center" vertical="center"/>
    </xf>
    <xf numFmtId="2" fontId="3" fillId="0" borderId="41" xfId="0" applyNumberFormat="1" applyFont="1" applyBorder="1" applyAlignment="1">
      <alignment horizontal="center" vertical="center"/>
    </xf>
    <xf numFmtId="2" fontId="3" fillId="0" borderId="34" xfId="0" applyNumberFormat="1" applyFont="1" applyBorder="1" applyAlignment="1">
      <alignment horizontal="center" vertical="center"/>
    </xf>
    <xf numFmtId="2" fontId="3" fillId="0" borderId="42" xfId="0" applyNumberFormat="1" applyFont="1" applyBorder="1" applyAlignment="1">
      <alignment horizontal="center" vertical="center"/>
    </xf>
    <xf numFmtId="2" fontId="3" fillId="0" borderId="43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Continuous" vertical="center" wrapText="1"/>
    </xf>
    <xf numFmtId="2" fontId="3" fillId="0" borderId="46" xfId="0" applyNumberFormat="1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2" fontId="3" fillId="0" borderId="4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48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2" fontId="3" fillId="0" borderId="44" xfId="0" applyNumberFormat="1" applyFont="1" applyBorder="1" applyAlignment="1">
      <alignment horizontal="center" vertical="center"/>
    </xf>
    <xf numFmtId="2" fontId="3" fillId="0" borderId="49" xfId="0" applyNumberFormat="1" applyFont="1" applyBorder="1" applyAlignment="1">
      <alignment horizontal="center" vertical="center"/>
    </xf>
    <xf numFmtId="2" fontId="3" fillId="0" borderId="50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Continuous" vertical="center" wrapText="1"/>
    </xf>
    <xf numFmtId="0" fontId="6" fillId="0" borderId="51" xfId="0" applyFont="1" applyBorder="1" applyAlignment="1">
      <alignment horizontal="centerContinuous" vertical="center" wrapText="1"/>
    </xf>
    <xf numFmtId="0" fontId="3" fillId="0" borderId="48" xfId="0" applyFont="1" applyFill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9" fontId="3" fillId="0" borderId="35" xfId="0" applyNumberFormat="1" applyFont="1" applyBorder="1" applyAlignment="1">
      <alignment horizontal="center" vertical="center"/>
    </xf>
    <xf numFmtId="2" fontId="3" fillId="0" borderId="53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4" fillId="0" borderId="54" xfId="0" applyFont="1" applyBorder="1" applyAlignment="1">
      <alignment horizontal="left"/>
    </xf>
    <xf numFmtId="2" fontId="3" fillId="0" borderId="55" xfId="0" applyNumberFormat="1" applyFont="1" applyBorder="1" applyAlignment="1">
      <alignment horizontal="center" vertical="center"/>
    </xf>
    <xf numFmtId="9" fontId="3" fillId="0" borderId="55" xfId="0" applyNumberFormat="1" applyFont="1" applyBorder="1" applyAlignment="1">
      <alignment horizontal="center" vertical="center"/>
    </xf>
    <xf numFmtId="0" fontId="6" fillId="0" borderId="54" xfId="0" applyFont="1" applyBorder="1" applyAlignment="1">
      <alignment horizontal="left"/>
    </xf>
    <xf numFmtId="0" fontId="14" fillId="0" borderId="56" xfId="0" applyFont="1" applyBorder="1" applyAlignment="1">
      <alignment horizontal="left"/>
    </xf>
    <xf numFmtId="9" fontId="3" fillId="0" borderId="4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54" xfId="0" applyFont="1" applyBorder="1" applyAlignment="1">
      <alignment horizontal="left"/>
    </xf>
    <xf numFmtId="0" fontId="3" fillId="0" borderId="54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2" fontId="3" fillId="0" borderId="57" xfId="0" applyNumberFormat="1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59" xfId="0" applyFont="1" applyFill="1" applyBorder="1" applyAlignment="1">
      <alignment horizontal="left"/>
    </xf>
    <xf numFmtId="0" fontId="6" fillId="0" borderId="6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2" fontId="3" fillId="0" borderId="61" xfId="0" applyNumberFormat="1" applyFont="1" applyBorder="1" applyAlignment="1">
      <alignment horizontal="center" vertical="center"/>
    </xf>
    <xf numFmtId="2" fontId="3" fillId="0" borderId="62" xfId="0" applyNumberFormat="1" applyFont="1" applyBorder="1" applyAlignment="1">
      <alignment horizontal="center" vertical="center"/>
    </xf>
    <xf numFmtId="2" fontId="3" fillId="0" borderId="63" xfId="0" applyNumberFormat="1" applyFont="1" applyBorder="1" applyAlignment="1">
      <alignment horizontal="center" vertical="center"/>
    </xf>
    <xf numFmtId="2" fontId="3" fillId="0" borderId="64" xfId="0" applyNumberFormat="1" applyFont="1" applyBorder="1" applyAlignment="1">
      <alignment horizontal="center" vertical="center"/>
    </xf>
    <xf numFmtId="0" fontId="3" fillId="0" borderId="48" xfId="0" applyFont="1" applyFill="1" applyBorder="1" applyAlignment="1">
      <alignment horizontal="left" vertical="center"/>
    </xf>
    <xf numFmtId="0" fontId="3" fillId="0" borderId="64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0" fontId="3" fillId="0" borderId="65" xfId="0" applyFont="1" applyBorder="1" applyAlignment="1">
      <alignment horizontal="left"/>
    </xf>
    <xf numFmtId="0" fontId="3" fillId="0" borderId="41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left" vertical="center"/>
    </xf>
    <xf numFmtId="0" fontId="0" fillId="0" borderId="54" xfId="0" applyBorder="1" applyAlignment="1">
      <alignment horizontal="left"/>
    </xf>
    <xf numFmtId="0" fontId="0" fillId="0" borderId="66" xfId="0" applyBorder="1" applyAlignment="1">
      <alignment horizontal="left"/>
    </xf>
    <xf numFmtId="0" fontId="14" fillId="0" borderId="66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66" xfId="0" applyFill="1" applyBorder="1" applyAlignment="1">
      <alignment horizontal="left"/>
    </xf>
    <xf numFmtId="0" fontId="0" fillId="0" borderId="65" xfId="0" applyFill="1" applyBorder="1" applyAlignment="1">
      <alignment horizontal="left"/>
    </xf>
    <xf numFmtId="0" fontId="0" fillId="0" borderId="65" xfId="0" applyBorder="1" applyAlignment="1">
      <alignment horizontal="left"/>
    </xf>
    <xf numFmtId="0" fontId="6" fillId="0" borderId="56" xfId="0" applyFont="1" applyFill="1" applyBorder="1" applyAlignment="1">
      <alignment horizontal="left" vertical="center"/>
    </xf>
    <xf numFmtId="0" fontId="0" fillId="0" borderId="54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9" fontId="3" fillId="0" borderId="46" xfId="0" applyNumberFormat="1" applyFont="1" applyBorder="1" applyAlignment="1">
      <alignment horizontal="center" vertical="center"/>
    </xf>
    <xf numFmtId="2" fontId="3" fillId="0" borderId="67" xfId="0" applyNumberFormat="1" applyFont="1" applyBorder="1" applyAlignment="1">
      <alignment horizontal="center" vertical="center"/>
    </xf>
    <xf numFmtId="2" fontId="3" fillId="0" borderId="68" xfId="0" applyNumberFormat="1" applyFont="1" applyBorder="1" applyAlignment="1">
      <alignment horizontal="center" vertical="center"/>
    </xf>
    <xf numFmtId="2" fontId="3" fillId="0" borderId="69" xfId="0" applyNumberFormat="1" applyFont="1" applyBorder="1" applyAlignment="1">
      <alignment horizontal="center" vertical="center"/>
    </xf>
    <xf numFmtId="9" fontId="3" fillId="0" borderId="69" xfId="0" applyNumberFormat="1" applyFont="1" applyBorder="1" applyAlignment="1">
      <alignment horizontal="center" vertical="center"/>
    </xf>
    <xf numFmtId="2" fontId="3" fillId="0" borderId="70" xfId="0" applyNumberFormat="1" applyFont="1" applyBorder="1" applyAlignment="1">
      <alignment horizontal="center" vertical="center"/>
    </xf>
    <xf numFmtId="2" fontId="3" fillId="0" borderId="71" xfId="0" applyNumberFormat="1" applyFont="1" applyBorder="1" applyAlignment="1">
      <alignment horizontal="center" vertical="center"/>
    </xf>
    <xf numFmtId="9" fontId="3" fillId="0" borderId="32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3" fillId="0" borderId="72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73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52" xfId="0" applyBorder="1" applyAlignment="1">
      <alignment horizontal="left"/>
    </xf>
    <xf numFmtId="0" fontId="3" fillId="0" borderId="74" xfId="0" applyFont="1" applyBorder="1" applyAlignment="1">
      <alignment horizontal="centerContinuous" vertical="center"/>
    </xf>
    <xf numFmtId="0" fontId="6" fillId="0" borderId="75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vertical="center"/>
    </xf>
    <xf numFmtId="0" fontId="3" fillId="0" borderId="76" xfId="0" applyFont="1" applyFill="1" applyBorder="1" applyAlignment="1">
      <alignment vertical="center"/>
    </xf>
    <xf numFmtId="0" fontId="3" fillId="0" borderId="73" xfId="0" applyFont="1" applyFill="1" applyBorder="1" applyAlignment="1">
      <alignment vertical="center"/>
    </xf>
    <xf numFmtId="0" fontId="3" fillId="0" borderId="67" xfId="0" applyFont="1" applyFill="1" applyBorder="1" applyAlignment="1">
      <alignment vertical="center"/>
    </xf>
    <xf numFmtId="0" fontId="3" fillId="0" borderId="77" xfId="0" applyFont="1" applyFill="1" applyBorder="1" applyAlignment="1">
      <alignment vertical="center"/>
    </xf>
    <xf numFmtId="0" fontId="3" fillId="0" borderId="78" xfId="0" applyFont="1" applyBorder="1" applyAlignment="1">
      <alignment vertical="center"/>
    </xf>
    <xf numFmtId="0" fontId="3" fillId="0" borderId="79" xfId="0" applyFont="1" applyBorder="1" applyAlignment="1">
      <alignment vertical="center"/>
    </xf>
    <xf numFmtId="0" fontId="3" fillId="0" borderId="80" xfId="0" applyFont="1" applyBorder="1" applyAlignment="1">
      <alignment horizontal="right" vertical="center"/>
    </xf>
    <xf numFmtId="2" fontId="3" fillId="0" borderId="81" xfId="0" applyNumberFormat="1" applyFont="1" applyBorder="1" applyAlignment="1">
      <alignment horizontal="center" vertical="center"/>
    </xf>
    <xf numFmtId="2" fontId="3" fillId="18" borderId="81" xfId="0" applyNumberFormat="1" applyFont="1" applyFill="1" applyBorder="1" applyAlignment="1">
      <alignment horizontal="center" vertical="center"/>
    </xf>
    <xf numFmtId="2" fontId="3" fillId="0" borderId="82" xfId="0" applyNumberFormat="1" applyFont="1" applyBorder="1" applyAlignment="1">
      <alignment horizontal="center" vertical="center"/>
    </xf>
    <xf numFmtId="2" fontId="3" fillId="0" borderId="78" xfId="0" applyNumberFormat="1" applyFont="1" applyBorder="1" applyAlignment="1">
      <alignment horizontal="center" vertical="center"/>
    </xf>
    <xf numFmtId="2" fontId="3" fillId="0" borderId="83" xfId="0" applyNumberFormat="1" applyFont="1" applyBorder="1" applyAlignment="1">
      <alignment horizontal="center" vertical="center"/>
    </xf>
    <xf numFmtId="2" fontId="3" fillId="0" borderId="84" xfId="0" applyNumberFormat="1" applyFont="1" applyBorder="1" applyAlignment="1">
      <alignment horizontal="center" vertical="center"/>
    </xf>
    <xf numFmtId="0" fontId="0" fillId="0" borderId="54" xfId="0" applyBorder="1" applyAlignment="1">
      <alignment horizontal="left" indent="1"/>
    </xf>
    <xf numFmtId="2" fontId="0" fillId="0" borderId="69" xfId="0" applyNumberFormat="1" applyBorder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8" fillId="0" borderId="18" xfId="0" applyFont="1" applyBorder="1" applyAlignment="1">
      <alignment horizontal="centerContinuous" vertical="center"/>
    </xf>
    <xf numFmtId="0" fontId="0" fillId="0" borderId="0" xfId="0" applyBorder="1" applyAlignment="1">
      <alignment horizontal="left"/>
    </xf>
    <xf numFmtId="0" fontId="3" fillId="0" borderId="36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0" fillId="0" borderId="86" xfId="0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16" fontId="3" fillId="0" borderId="36" xfId="0" applyNumberFormat="1" applyFont="1" applyFill="1" applyBorder="1" applyAlignment="1" quotePrefix="1">
      <alignment horizontal="center" vertical="center"/>
    </xf>
    <xf numFmtId="0" fontId="3" fillId="0" borderId="36" xfId="0" applyFont="1" applyFill="1" applyBorder="1" applyAlignment="1" quotePrefix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left" vertical="center"/>
    </xf>
    <xf numFmtId="0" fontId="3" fillId="0" borderId="88" xfId="0" applyFont="1" applyFill="1" applyBorder="1" applyAlignment="1">
      <alignment horizontal="left" vertical="center"/>
    </xf>
    <xf numFmtId="0" fontId="3" fillId="0" borderId="88" xfId="0" applyFont="1" applyFill="1" applyBorder="1" applyAlignment="1">
      <alignment horizontal="center" vertical="center"/>
    </xf>
    <xf numFmtId="2" fontId="3" fillId="0" borderId="88" xfId="0" applyNumberFormat="1" applyFont="1" applyBorder="1" applyAlignment="1">
      <alignment horizontal="center" vertical="center"/>
    </xf>
    <xf numFmtId="9" fontId="3" fillId="0" borderId="88" xfId="0" applyNumberFormat="1" applyFont="1" applyBorder="1" applyAlignment="1">
      <alignment horizontal="center" vertical="center"/>
    </xf>
    <xf numFmtId="2" fontId="3" fillId="0" borderId="89" xfId="0" applyNumberFormat="1" applyFont="1" applyBorder="1" applyAlignment="1">
      <alignment horizontal="center" vertical="center"/>
    </xf>
    <xf numFmtId="2" fontId="3" fillId="0" borderId="90" xfId="0" applyNumberFormat="1" applyFont="1" applyBorder="1" applyAlignment="1">
      <alignment horizontal="center" vertical="center"/>
    </xf>
    <xf numFmtId="2" fontId="3" fillId="0" borderId="91" xfId="0" applyNumberFormat="1" applyFont="1" applyBorder="1" applyAlignment="1">
      <alignment horizontal="center" vertical="center"/>
    </xf>
    <xf numFmtId="0" fontId="6" fillId="0" borderId="57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centerContinuous" vertical="center"/>
    </xf>
    <xf numFmtId="0" fontId="3" fillId="0" borderId="75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76" xfId="0" applyFont="1" applyBorder="1" applyAlignment="1">
      <alignment vertical="center"/>
    </xf>
    <xf numFmtId="0" fontId="6" fillId="0" borderId="45" xfId="0" applyFont="1" applyBorder="1" applyAlignment="1">
      <alignment horizontal="centerContinuous" vertical="center"/>
    </xf>
    <xf numFmtId="0" fontId="0" fillId="0" borderId="54" xfId="0" applyFont="1" applyBorder="1" applyAlignment="1">
      <alignment horizontal="left"/>
    </xf>
    <xf numFmtId="0" fontId="6" fillId="0" borderId="60" xfId="0" applyFont="1" applyFill="1" applyBorder="1" applyAlignment="1" quotePrefix="1">
      <alignment horizontal="left" vertical="center"/>
    </xf>
    <xf numFmtId="0" fontId="0" fillId="0" borderId="56" xfId="0" applyFont="1" applyBorder="1" applyAlignment="1">
      <alignment horizontal="left"/>
    </xf>
    <xf numFmtId="0" fontId="0" fillId="0" borderId="66" xfId="0" applyFont="1" applyBorder="1" applyAlignment="1">
      <alignment horizontal="left"/>
    </xf>
    <xf numFmtId="0" fontId="0" fillId="0" borderId="65" xfId="0" applyFont="1" applyBorder="1" applyAlignment="1">
      <alignment horizontal="left"/>
    </xf>
    <xf numFmtId="2" fontId="3" fillId="0" borderId="37" xfId="0" applyNumberFormat="1" applyFont="1" applyFill="1" applyBorder="1" applyAlignment="1">
      <alignment horizontal="center" vertical="center"/>
    </xf>
    <xf numFmtId="2" fontId="3" fillId="0" borderId="40" xfId="0" applyNumberFormat="1" applyFont="1" applyFill="1" applyBorder="1" applyAlignment="1">
      <alignment horizontal="center" vertical="center"/>
    </xf>
    <xf numFmtId="2" fontId="3" fillId="0" borderId="46" xfId="0" applyNumberFormat="1" applyFont="1" applyFill="1" applyBorder="1" applyAlignment="1">
      <alignment horizontal="center" vertical="center"/>
    </xf>
    <xf numFmtId="2" fontId="3" fillId="0" borderId="36" xfId="0" applyNumberFormat="1" applyFont="1" applyFill="1" applyBorder="1" applyAlignment="1">
      <alignment horizontal="center" vertical="center"/>
    </xf>
    <xf numFmtId="2" fontId="3" fillId="0" borderId="5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75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2" fontId="3" fillId="0" borderId="57" xfId="0" applyNumberFormat="1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Continuous"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74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16" xfId="0" applyFont="1" applyFill="1" applyBorder="1" applyAlignment="1">
      <alignment horizontal="centerContinuous" vertical="center"/>
    </xf>
    <xf numFmtId="0" fontId="3" fillId="0" borderId="16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Continuous" vertical="center"/>
    </xf>
    <xf numFmtId="0" fontId="6" fillId="0" borderId="21" xfId="0" applyFont="1" applyFill="1" applyBorder="1" applyAlignment="1">
      <alignment horizontal="centerContinuous" vertical="center"/>
    </xf>
    <xf numFmtId="0" fontId="6" fillId="0" borderId="23" xfId="0" applyFont="1" applyFill="1" applyBorder="1" applyAlignment="1">
      <alignment horizontal="centerContinuous" vertical="center"/>
    </xf>
    <xf numFmtId="0" fontId="6" fillId="0" borderId="78" xfId="0" applyFont="1" applyFill="1" applyBorder="1" applyAlignment="1">
      <alignment horizontal="centerContinuous" vertical="center"/>
    </xf>
    <xf numFmtId="0" fontId="3" fillId="0" borderId="79" xfId="0" applyFont="1" applyFill="1" applyBorder="1" applyAlignment="1">
      <alignment horizontal="centerContinuous" vertical="center"/>
    </xf>
    <xf numFmtId="0" fontId="3" fillId="0" borderId="92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45" xfId="0" applyFont="1" applyFill="1" applyBorder="1" applyAlignment="1">
      <alignment horizontal="centerContinuous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Continuous" vertical="center"/>
    </xf>
    <xf numFmtId="0" fontId="6" fillId="0" borderId="29" xfId="0" applyFont="1" applyFill="1" applyBorder="1" applyAlignment="1">
      <alignment horizontal="centerContinuous" vertical="center"/>
    </xf>
    <xf numFmtId="0" fontId="6" fillId="0" borderId="30" xfId="0" applyFont="1" applyFill="1" applyBorder="1" applyAlignment="1">
      <alignment horizontal="centerContinuous" vertical="center"/>
    </xf>
    <xf numFmtId="0" fontId="6" fillId="0" borderId="28" xfId="0" applyFont="1" applyFill="1" applyBorder="1" applyAlignment="1">
      <alignment horizontal="centerContinuous" vertical="center" wrapText="1"/>
    </xf>
    <xf numFmtId="0" fontId="6" fillId="0" borderId="29" xfId="0" applyFont="1" applyFill="1" applyBorder="1" applyAlignment="1">
      <alignment horizontal="centerContinuous" vertical="center" wrapText="1"/>
    </xf>
    <xf numFmtId="0" fontId="6" fillId="0" borderId="51" xfId="0" applyFont="1" applyFill="1" applyBorder="1" applyAlignment="1">
      <alignment horizontal="centerContinuous" vertical="center" wrapText="1"/>
    </xf>
    <xf numFmtId="0" fontId="6" fillId="0" borderId="10" xfId="0" applyFont="1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2" fontId="3" fillId="0" borderId="42" xfId="0" applyNumberFormat="1" applyFont="1" applyFill="1" applyBorder="1" applyAlignment="1">
      <alignment horizontal="center" vertical="center"/>
    </xf>
    <xf numFmtId="2" fontId="3" fillId="0" borderId="93" xfId="0" applyNumberFormat="1" applyFont="1" applyFill="1" applyBorder="1" applyAlignment="1">
      <alignment horizontal="center" vertical="center"/>
    </xf>
    <xf numFmtId="2" fontId="3" fillId="0" borderId="94" xfId="0" applyNumberFormat="1" applyFont="1" applyFill="1" applyBorder="1" applyAlignment="1">
      <alignment horizontal="center" vertical="center"/>
    </xf>
    <xf numFmtId="2" fontId="3" fillId="0" borderId="30" xfId="0" applyNumberFormat="1" applyFont="1" applyFill="1" applyBorder="1" applyAlignment="1">
      <alignment horizontal="center" vertical="center"/>
    </xf>
    <xf numFmtId="2" fontId="3" fillId="0" borderId="95" xfId="0" applyNumberFormat="1" applyFont="1" applyFill="1" applyBorder="1" applyAlignment="1">
      <alignment horizontal="center" vertical="center"/>
    </xf>
    <xf numFmtId="2" fontId="3" fillId="0" borderId="96" xfId="0" applyNumberFormat="1" applyFont="1" applyFill="1" applyBorder="1" applyAlignment="1">
      <alignment horizontal="center" vertical="center"/>
    </xf>
    <xf numFmtId="2" fontId="3" fillId="0" borderId="97" xfId="0" applyNumberFormat="1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0" fillId="0" borderId="57" xfId="0" applyFont="1" applyFill="1" applyBorder="1" applyAlignment="1">
      <alignment horizontal="left"/>
    </xf>
    <xf numFmtId="0" fontId="0" fillId="0" borderId="60" xfId="0" applyFont="1" applyFill="1" applyBorder="1" applyAlignment="1">
      <alignment horizontal="left"/>
    </xf>
    <xf numFmtId="2" fontId="3" fillId="0" borderId="98" xfId="0" applyNumberFormat="1" applyFont="1" applyFill="1" applyBorder="1" applyAlignment="1">
      <alignment horizontal="center" vertical="center"/>
    </xf>
    <xf numFmtId="2" fontId="3" fillId="0" borderId="99" xfId="0" applyNumberFormat="1" applyFont="1" applyFill="1" applyBorder="1" applyAlignment="1">
      <alignment horizontal="center" vertical="center"/>
    </xf>
    <xf numFmtId="2" fontId="3" fillId="0" borderId="100" xfId="0" applyNumberFormat="1" applyFont="1" applyFill="1" applyBorder="1" applyAlignment="1">
      <alignment horizontal="center" vertical="center"/>
    </xf>
    <xf numFmtId="2" fontId="3" fillId="0" borderId="101" xfId="0" applyNumberFormat="1" applyFont="1" applyFill="1" applyBorder="1" applyAlignment="1">
      <alignment horizontal="center" vertical="center"/>
    </xf>
    <xf numFmtId="2" fontId="3" fillId="0" borderId="102" xfId="0" applyNumberFormat="1" applyFont="1" applyFill="1" applyBorder="1" applyAlignment="1">
      <alignment horizontal="center" vertical="center"/>
    </xf>
    <xf numFmtId="2" fontId="3" fillId="0" borderId="32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3" fillId="0" borderId="88" xfId="0" applyFont="1" applyFill="1" applyBorder="1" applyAlignment="1">
      <alignment vertical="center"/>
    </xf>
    <xf numFmtId="0" fontId="3" fillId="0" borderId="43" xfId="0" applyFont="1" applyFill="1" applyBorder="1" applyAlignment="1">
      <alignment horizontal="right" vertical="center"/>
    </xf>
    <xf numFmtId="2" fontId="3" fillId="0" borderId="85" xfId="0" applyNumberFormat="1" applyFont="1" applyFill="1" applyBorder="1" applyAlignment="1">
      <alignment horizontal="center" vertical="center"/>
    </xf>
    <xf numFmtId="2" fontId="3" fillId="0" borderId="103" xfId="0" applyNumberFormat="1" applyFont="1" applyFill="1" applyBorder="1" applyAlignment="1">
      <alignment horizontal="center" vertical="center"/>
    </xf>
    <xf numFmtId="2" fontId="3" fillId="0" borderId="104" xfId="0" applyNumberFormat="1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vertical="center"/>
    </xf>
    <xf numFmtId="0" fontId="3" fillId="0" borderId="105" xfId="0" applyFont="1" applyFill="1" applyBorder="1" applyAlignment="1">
      <alignment horizontal="right" vertical="center"/>
    </xf>
    <xf numFmtId="2" fontId="3" fillId="0" borderId="48" xfId="0" applyNumberFormat="1" applyFont="1" applyFill="1" applyBorder="1" applyAlignment="1">
      <alignment horizontal="center" vertical="center"/>
    </xf>
    <xf numFmtId="2" fontId="3" fillId="0" borderId="39" xfId="0" applyNumberFormat="1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right" vertical="center"/>
    </xf>
    <xf numFmtId="0" fontId="3" fillId="0" borderId="69" xfId="0" applyFont="1" applyFill="1" applyBorder="1" applyAlignment="1">
      <alignment horizontal="right" vertical="center"/>
    </xf>
    <xf numFmtId="2" fontId="3" fillId="0" borderId="57" xfId="0" applyNumberFormat="1" applyFont="1" applyFill="1" applyBorder="1" applyAlignment="1">
      <alignment horizontal="center" vertical="center"/>
    </xf>
    <xf numFmtId="2" fontId="3" fillId="0" borderId="57" xfId="0" applyNumberFormat="1" applyFont="1" applyFill="1" applyBorder="1" applyAlignment="1">
      <alignment horizontal="centerContinuous" vertical="center"/>
    </xf>
    <xf numFmtId="2" fontId="3" fillId="0" borderId="46" xfId="0" applyNumberFormat="1" applyFont="1" applyFill="1" applyBorder="1" applyAlignment="1">
      <alignment horizontal="centerContinuous" vertical="center"/>
    </xf>
    <xf numFmtId="2" fontId="3" fillId="0" borderId="36" xfId="0" applyNumberFormat="1" applyFont="1" applyFill="1" applyBorder="1" applyAlignment="1">
      <alignment vertical="center"/>
    </xf>
    <xf numFmtId="2" fontId="3" fillId="0" borderId="39" xfId="0" applyNumberFormat="1" applyFont="1" applyFill="1" applyBorder="1" applyAlignment="1">
      <alignment vertical="center"/>
    </xf>
    <xf numFmtId="0" fontId="3" fillId="0" borderId="65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0" fillId="0" borderId="106" xfId="0" applyFill="1" applyBorder="1" applyAlignment="1">
      <alignment/>
    </xf>
    <xf numFmtId="0" fontId="3" fillId="0" borderId="107" xfId="0" applyFont="1" applyFill="1" applyBorder="1" applyAlignment="1">
      <alignment horizontal="right" vertical="center"/>
    </xf>
    <xf numFmtId="0" fontId="3" fillId="0" borderId="35" xfId="0" applyFont="1" applyFill="1" applyBorder="1" applyAlignment="1">
      <alignment vertical="center"/>
    </xf>
    <xf numFmtId="0" fontId="3" fillId="0" borderId="47" xfId="0" applyFont="1" applyFill="1" applyBorder="1" applyAlignment="1">
      <alignment vertical="center"/>
    </xf>
    <xf numFmtId="2" fontId="3" fillId="0" borderId="108" xfId="0" applyNumberFormat="1" applyFont="1" applyFill="1" applyBorder="1" applyAlignment="1">
      <alignment horizontal="center" vertical="center"/>
    </xf>
    <xf numFmtId="2" fontId="3" fillId="0" borderId="109" xfId="0" applyNumberFormat="1" applyFont="1" applyFill="1" applyBorder="1" applyAlignment="1">
      <alignment horizontal="centerContinuous" vertical="center"/>
    </xf>
    <xf numFmtId="2" fontId="3" fillId="0" borderId="41" xfId="0" applyNumberFormat="1" applyFont="1" applyFill="1" applyBorder="1" applyAlignment="1">
      <alignment horizontal="centerContinuous" vertical="center"/>
    </xf>
    <xf numFmtId="2" fontId="3" fillId="0" borderId="90" xfId="0" applyNumberFormat="1" applyFont="1" applyFill="1" applyBorder="1" applyAlignment="1">
      <alignment horizontal="centerContinuous" vertical="center"/>
    </xf>
    <xf numFmtId="2" fontId="3" fillId="0" borderId="91" xfId="0" applyNumberFormat="1" applyFont="1" applyFill="1" applyBorder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0" fontId="10" fillId="0" borderId="64" xfId="0" applyFont="1" applyFill="1" applyBorder="1" applyAlignment="1">
      <alignment vertical="center"/>
    </xf>
    <xf numFmtId="0" fontId="3" fillId="0" borderId="64" xfId="0" applyFont="1" applyFill="1" applyBorder="1" applyAlignment="1">
      <alignment vertical="center"/>
    </xf>
    <xf numFmtId="0" fontId="3" fillId="0" borderId="11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Continuous" vertical="center"/>
    </xf>
    <xf numFmtId="0" fontId="3" fillId="0" borderId="76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vertical="center"/>
    </xf>
    <xf numFmtId="0" fontId="3" fillId="0" borderId="60" xfId="0" applyFont="1" applyFill="1" applyBorder="1" applyAlignment="1">
      <alignment vertical="center"/>
    </xf>
    <xf numFmtId="1" fontId="3" fillId="0" borderId="37" xfId="0" applyNumberFormat="1" applyFont="1" applyFill="1" applyBorder="1" applyAlignment="1">
      <alignment horizontal="center" vertical="center"/>
    </xf>
    <xf numFmtId="1" fontId="3" fillId="0" borderId="40" xfId="0" applyNumberFormat="1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74" xfId="0" applyFont="1" applyFill="1" applyBorder="1" applyAlignment="1">
      <alignment vertical="center"/>
    </xf>
    <xf numFmtId="1" fontId="3" fillId="0" borderId="98" xfId="0" applyNumberFormat="1" applyFont="1" applyFill="1" applyBorder="1" applyAlignment="1" quotePrefix="1">
      <alignment horizontal="center" vertical="center"/>
    </xf>
    <xf numFmtId="1" fontId="3" fillId="0" borderId="99" xfId="0" applyNumberFormat="1" applyFont="1" applyFill="1" applyBorder="1" applyAlignment="1">
      <alignment horizontal="center" vertical="center"/>
    </xf>
    <xf numFmtId="0" fontId="3" fillId="0" borderId="111" xfId="0" applyFont="1" applyFill="1" applyBorder="1" applyAlignment="1">
      <alignment horizontal="center" vertical="center"/>
    </xf>
    <xf numFmtId="14" fontId="3" fillId="0" borderId="18" xfId="0" applyNumberFormat="1" applyFont="1" applyFill="1" applyBorder="1" applyAlignment="1">
      <alignment vertical="center"/>
    </xf>
    <xf numFmtId="0" fontId="3" fillId="0" borderId="74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Continuous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33" xfId="0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12" xfId="0" applyFont="1" applyFill="1" applyBorder="1" applyAlignment="1">
      <alignment horizontal="center" vertical="center"/>
    </xf>
    <xf numFmtId="9" fontId="3" fillId="0" borderId="36" xfId="0" applyNumberFormat="1" applyFont="1" applyFill="1" applyBorder="1" applyAlignment="1">
      <alignment horizontal="center" vertical="center"/>
    </xf>
    <xf numFmtId="2" fontId="3" fillId="0" borderId="49" xfId="0" applyNumberFormat="1" applyFont="1" applyFill="1" applyBorder="1" applyAlignment="1">
      <alignment horizontal="center" vertical="center"/>
    </xf>
    <xf numFmtId="2" fontId="3" fillId="0" borderId="53" xfId="0" applyNumberFormat="1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left"/>
    </xf>
    <xf numFmtId="2" fontId="3" fillId="0" borderId="55" xfId="0" applyNumberFormat="1" applyFont="1" applyFill="1" applyBorder="1" applyAlignment="1">
      <alignment horizontal="center" vertical="center"/>
    </xf>
    <xf numFmtId="0" fontId="0" fillId="0" borderId="113" xfId="0" applyFill="1" applyBorder="1" applyAlignment="1">
      <alignment/>
    </xf>
    <xf numFmtId="9" fontId="3" fillId="0" borderId="55" xfId="0" applyNumberFormat="1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left"/>
    </xf>
    <xf numFmtId="2" fontId="3" fillId="0" borderId="44" xfId="0" applyNumberFormat="1" applyFont="1" applyFill="1" applyBorder="1" applyAlignment="1">
      <alignment horizontal="center" vertical="center"/>
    </xf>
    <xf numFmtId="9" fontId="3" fillId="0" borderId="44" xfId="0" applyNumberFormat="1" applyFont="1" applyFill="1" applyBorder="1" applyAlignment="1">
      <alignment horizontal="center" vertical="center"/>
    </xf>
    <xf numFmtId="2" fontId="3" fillId="0" borderId="38" xfId="0" applyNumberFormat="1" applyFont="1" applyFill="1" applyBorder="1" applyAlignment="1">
      <alignment horizontal="center" vertical="center"/>
    </xf>
    <xf numFmtId="2" fontId="3" fillId="0" borderId="61" xfId="0" applyNumberFormat="1" applyFont="1" applyFill="1" applyBorder="1" applyAlignment="1">
      <alignment horizontal="center" vertical="center"/>
    </xf>
    <xf numFmtId="2" fontId="3" fillId="0" borderId="62" xfId="0" applyNumberFormat="1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vertical="center"/>
    </xf>
    <xf numFmtId="0" fontId="3" fillId="0" borderId="79" xfId="0" applyFont="1" applyFill="1" applyBorder="1" applyAlignment="1">
      <alignment vertical="center"/>
    </xf>
    <xf numFmtId="0" fontId="3" fillId="0" borderId="80" xfId="0" applyFont="1" applyFill="1" applyBorder="1" applyAlignment="1">
      <alignment horizontal="right" vertical="center"/>
    </xf>
    <xf numFmtId="2" fontId="3" fillId="0" borderId="81" xfId="0" applyNumberFormat="1" applyFont="1" applyFill="1" applyBorder="1" applyAlignment="1">
      <alignment horizontal="center" vertical="center"/>
    </xf>
    <xf numFmtId="2" fontId="3" fillId="0" borderId="82" xfId="0" applyNumberFormat="1" applyFont="1" applyFill="1" applyBorder="1" applyAlignment="1">
      <alignment horizontal="center" vertical="center"/>
    </xf>
    <xf numFmtId="2" fontId="3" fillId="0" borderId="78" xfId="0" applyNumberFormat="1" applyFont="1" applyFill="1" applyBorder="1" applyAlignment="1">
      <alignment horizontal="center" vertical="center"/>
    </xf>
    <xf numFmtId="2" fontId="3" fillId="0" borderId="8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54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86" xfId="0" applyFill="1" applyBorder="1" applyAlignment="1">
      <alignment horizontal="center"/>
    </xf>
    <xf numFmtId="2" fontId="3" fillId="0" borderId="69" xfId="0" applyNumberFormat="1" applyFont="1" applyFill="1" applyBorder="1" applyAlignment="1">
      <alignment horizontal="center" vertical="center"/>
    </xf>
    <xf numFmtId="9" fontId="3" fillId="0" borderId="69" xfId="0" applyNumberFormat="1" applyFont="1" applyFill="1" applyBorder="1" applyAlignment="1">
      <alignment horizontal="center" vertical="center"/>
    </xf>
    <xf numFmtId="2" fontId="3" fillId="0" borderId="70" xfId="0" applyNumberFormat="1" applyFont="1" applyFill="1" applyBorder="1" applyAlignment="1">
      <alignment horizontal="center" vertical="center"/>
    </xf>
    <xf numFmtId="2" fontId="3" fillId="0" borderId="64" xfId="0" applyNumberFormat="1" applyFont="1" applyFill="1" applyBorder="1" applyAlignment="1">
      <alignment horizontal="center" vertical="center"/>
    </xf>
    <xf numFmtId="2" fontId="3" fillId="0" borderId="63" xfId="0" applyNumberFormat="1" applyFont="1" applyFill="1" applyBorder="1" applyAlignment="1">
      <alignment horizontal="center" vertical="center"/>
    </xf>
    <xf numFmtId="2" fontId="3" fillId="0" borderId="71" xfId="0" applyNumberFormat="1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left"/>
    </xf>
    <xf numFmtId="0" fontId="0" fillId="0" borderId="54" xfId="0" applyFill="1" applyBorder="1" applyAlignment="1">
      <alignment horizontal="left"/>
    </xf>
    <xf numFmtId="0" fontId="0" fillId="0" borderId="64" xfId="0" applyFill="1" applyBorder="1" applyAlignment="1">
      <alignment horizontal="left"/>
    </xf>
    <xf numFmtId="2" fontId="3" fillId="0" borderId="52" xfId="0" applyNumberFormat="1" applyFont="1" applyFill="1" applyBorder="1" applyAlignment="1">
      <alignment horizontal="center" vertical="center"/>
    </xf>
    <xf numFmtId="9" fontId="3" fillId="0" borderId="48" xfId="0" applyNumberFormat="1" applyFont="1" applyFill="1" applyBorder="1" applyAlignment="1">
      <alignment horizontal="center" vertical="center"/>
    </xf>
    <xf numFmtId="0" fontId="6" fillId="0" borderId="114" xfId="0" applyFont="1" applyFill="1" applyBorder="1" applyAlignment="1">
      <alignment horizontal="center" vertical="center"/>
    </xf>
    <xf numFmtId="2" fontId="3" fillId="0" borderId="67" xfId="0" applyNumberFormat="1" applyFont="1" applyFill="1" applyBorder="1" applyAlignment="1">
      <alignment horizontal="center" vertical="center"/>
    </xf>
    <xf numFmtId="9" fontId="3" fillId="0" borderId="46" xfId="0" applyNumberFormat="1" applyFont="1" applyFill="1" applyBorder="1" applyAlignment="1">
      <alignment horizontal="center" vertical="center"/>
    </xf>
    <xf numFmtId="2" fontId="3" fillId="0" borderId="73" xfId="0" applyNumberFormat="1" applyFont="1" applyFill="1" applyBorder="1" applyAlignment="1">
      <alignment horizontal="center" vertical="center"/>
    </xf>
    <xf numFmtId="0" fontId="0" fillId="0" borderId="41" xfId="0" applyFill="1" applyBorder="1" applyAlignment="1">
      <alignment horizontal="left"/>
    </xf>
    <xf numFmtId="2" fontId="3" fillId="0" borderId="90" xfId="0" applyNumberFormat="1" applyFont="1" applyFill="1" applyBorder="1" applyAlignment="1">
      <alignment horizontal="center" vertical="center"/>
    </xf>
    <xf numFmtId="9" fontId="3" fillId="0" borderId="90" xfId="0" applyNumberFormat="1" applyFont="1" applyFill="1" applyBorder="1" applyAlignment="1">
      <alignment horizontal="center" vertical="center"/>
    </xf>
    <xf numFmtId="2" fontId="3" fillId="0" borderId="41" xfId="0" applyNumberFormat="1" applyFont="1" applyFill="1" applyBorder="1" applyAlignment="1">
      <alignment horizontal="center" vertical="center"/>
    </xf>
    <xf numFmtId="2" fontId="3" fillId="0" borderId="34" xfId="0" applyNumberFormat="1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0" fillId="0" borderId="48" xfId="0" applyFill="1" applyBorder="1" applyAlignment="1">
      <alignment/>
    </xf>
    <xf numFmtId="0" fontId="0" fillId="0" borderId="67" xfId="0" applyFill="1" applyBorder="1" applyAlignment="1">
      <alignment/>
    </xf>
    <xf numFmtId="0" fontId="6" fillId="0" borderId="93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center" vertical="center"/>
    </xf>
    <xf numFmtId="0" fontId="0" fillId="0" borderId="115" xfId="0" applyFill="1" applyBorder="1" applyAlignment="1">
      <alignment/>
    </xf>
    <xf numFmtId="0" fontId="13" fillId="0" borderId="22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116" xfId="0" applyFont="1" applyFill="1" applyBorder="1" applyAlignment="1">
      <alignment horizontal="center" vertical="center"/>
    </xf>
    <xf numFmtId="0" fontId="0" fillId="0" borderId="68" xfId="0" applyFill="1" applyBorder="1" applyAlignment="1">
      <alignment/>
    </xf>
    <xf numFmtId="2" fontId="3" fillId="0" borderId="109" xfId="0" applyNumberFormat="1" applyFont="1" applyFill="1" applyBorder="1" applyAlignment="1" quotePrefix="1">
      <alignment horizontal="center" vertical="center"/>
    </xf>
    <xf numFmtId="2" fontId="3" fillId="0" borderId="108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2" fontId="3" fillId="0" borderId="48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26" xfId="0" applyFont="1" applyFill="1" applyBorder="1" applyAlignment="1">
      <alignment horizontal="center" vertical="center" textRotation="90" wrapText="1"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13" fillId="0" borderId="22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16" xfId="0" applyBorder="1" applyAlignment="1">
      <alignment/>
    </xf>
    <xf numFmtId="0" fontId="6" fillId="0" borderId="117" xfId="0" applyFont="1" applyBorder="1" applyAlignment="1">
      <alignment horizontal="center" vertical="center"/>
    </xf>
    <xf numFmtId="0" fontId="0" fillId="0" borderId="113" xfId="0" applyBorder="1" applyAlignment="1">
      <alignment vertical="center"/>
    </xf>
    <xf numFmtId="0" fontId="0" fillId="0" borderId="118" xfId="0" applyBorder="1" applyAlignment="1">
      <alignment vertical="center"/>
    </xf>
    <xf numFmtId="0" fontId="6" fillId="0" borderId="114" xfId="0" applyFont="1" applyBorder="1" applyAlignment="1">
      <alignment horizontal="center" vertical="center"/>
    </xf>
    <xf numFmtId="0" fontId="0" fillId="0" borderId="113" xfId="0" applyBorder="1" applyAlignment="1">
      <alignment/>
    </xf>
    <xf numFmtId="0" fontId="0" fillId="0" borderId="106" xfId="0" applyBorder="1" applyAlignment="1">
      <alignment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3" fillId="0" borderId="26" xfId="0" applyFont="1" applyBorder="1" applyAlignment="1">
      <alignment horizontal="center" vertical="center" textRotation="90" wrapText="1"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0" fontId="6" fillId="0" borderId="28" xfId="0" applyFont="1" applyBorder="1" applyAlignment="1">
      <alignment horizontal="center" vertical="center"/>
    </xf>
    <xf numFmtId="0" fontId="0" fillId="0" borderId="115" xfId="0" applyBorder="1" applyAlignment="1">
      <alignment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0" fontId="0" fillId="0" borderId="113" xfId="0" applyFill="1" applyBorder="1" applyAlignment="1">
      <alignment vertical="center"/>
    </xf>
    <xf numFmtId="0" fontId="0" fillId="0" borderId="118" xfId="0" applyFill="1" applyBorder="1" applyAlignment="1">
      <alignment vertical="center"/>
    </xf>
    <xf numFmtId="0" fontId="3" fillId="0" borderId="113" xfId="0" applyFont="1" applyBorder="1" applyAlignment="1">
      <alignment vertical="center"/>
    </xf>
    <xf numFmtId="0" fontId="3" fillId="0" borderId="118" xfId="0" applyFont="1" applyBorder="1" applyAlignment="1">
      <alignment vertical="center"/>
    </xf>
    <xf numFmtId="0" fontId="0" fillId="0" borderId="29" xfId="0" applyBorder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mma" xfId="39"/>
    <cellStyle name="Comma [0]" xfId="40"/>
    <cellStyle name="Cor1" xfId="41"/>
    <cellStyle name="Cor2" xfId="42"/>
    <cellStyle name="Cor3" xfId="43"/>
    <cellStyle name="Cor4" xfId="44"/>
    <cellStyle name="Cor5" xfId="45"/>
    <cellStyle name="Cor6" xfId="46"/>
    <cellStyle name="Correcto" xfId="47"/>
    <cellStyle name="Currency" xfId="48"/>
    <cellStyle name="Currency [0]" xfId="49"/>
    <cellStyle name="Entrada" xfId="50"/>
    <cellStyle name="Incorrecto" xfId="51"/>
    <cellStyle name="Neutro" xfId="52"/>
    <cellStyle name="Nota" xfId="53"/>
    <cellStyle name="Percent" xfId="54"/>
    <cellStyle name="Saída" xfId="55"/>
    <cellStyle name="Texto de Aviso" xfId="56"/>
    <cellStyle name="Texto Explicativo" xfId="57"/>
    <cellStyle name="Título" xfId="58"/>
    <cellStyle name="Total" xfId="59"/>
    <cellStyle name="Verificar Célul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zoomScale="70" zoomScaleNormal="70" zoomScalePageLayoutView="0" workbookViewId="0" topLeftCell="A1">
      <selection activeCell="C6" sqref="C6:N6"/>
    </sheetView>
  </sheetViews>
  <sheetFormatPr defaultColWidth="11.421875" defaultRowHeight="12.75"/>
  <cols>
    <col min="1" max="3" width="11.421875" style="192" customWidth="1"/>
    <col min="4" max="4" width="8.28125" style="192" customWidth="1"/>
    <col min="5" max="5" width="11.28125" style="192" customWidth="1"/>
    <col min="6" max="6" width="9.8515625" style="192" bestFit="1" customWidth="1"/>
    <col min="7" max="8" width="11.421875" style="192" customWidth="1"/>
    <col min="9" max="9" width="11.28125" style="192" bestFit="1" customWidth="1"/>
    <col min="10" max="10" width="11.28125" style="192" customWidth="1"/>
    <col min="11" max="11" width="9.7109375" style="192" customWidth="1"/>
    <col min="12" max="12" width="11.28125" style="192" bestFit="1" customWidth="1"/>
    <col min="13" max="13" width="10.7109375" style="192" customWidth="1"/>
    <col min="14" max="14" width="9.8515625" style="192" bestFit="1" customWidth="1"/>
    <col min="15" max="15" width="11.28125" style="192" bestFit="1" customWidth="1"/>
    <col min="16" max="16" width="10.7109375" style="192" customWidth="1"/>
    <col min="17" max="17" width="10.421875" style="192" customWidth="1"/>
    <col min="18" max="18" width="11.421875" style="192" customWidth="1"/>
    <col min="19" max="19" width="11.421875" style="6" customWidth="1"/>
    <col min="20" max="20" width="16.57421875" style="6" customWidth="1"/>
    <col min="21" max="16384" width="11.421875" style="6" customWidth="1"/>
  </cols>
  <sheetData>
    <row r="1" spans="1:17" ht="13.5" thickTop="1">
      <c r="A1" s="187"/>
      <c r="B1" s="188"/>
      <c r="C1" s="189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  <c r="O1" s="190"/>
      <c r="P1" s="188"/>
      <c r="Q1" s="191"/>
    </row>
    <row r="2" spans="1:17" ht="25.5">
      <c r="A2" s="193"/>
      <c r="B2" s="74"/>
      <c r="C2" s="194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7"/>
      <c r="O2" s="373"/>
      <c r="P2" s="373"/>
      <c r="Q2" s="374"/>
    </row>
    <row r="3" spans="1:17" ht="13.5" thickBot="1">
      <c r="A3" s="193"/>
      <c r="B3" s="74"/>
      <c r="C3" s="198"/>
      <c r="D3" s="74"/>
      <c r="E3" s="74"/>
      <c r="F3" s="74"/>
      <c r="G3" s="74"/>
      <c r="H3" s="74"/>
      <c r="I3" s="74"/>
      <c r="J3" s="74"/>
      <c r="K3" s="74"/>
      <c r="L3" s="74"/>
      <c r="M3" s="74"/>
      <c r="N3" s="199"/>
      <c r="O3" s="200"/>
      <c r="P3" s="201"/>
      <c r="Q3" s="202"/>
    </row>
    <row r="4" spans="1:17" ht="18" thickBot="1">
      <c r="A4" s="193"/>
      <c r="B4" s="74"/>
      <c r="C4" s="203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5"/>
      <c r="O4" s="206"/>
      <c r="P4" s="206"/>
      <c r="Q4" s="207"/>
    </row>
    <row r="5" spans="1:17" ht="6.75" customHeight="1">
      <c r="A5" s="193"/>
      <c r="B5" s="74"/>
      <c r="C5" s="198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198"/>
      <c r="P5" s="74"/>
      <c r="Q5" s="208"/>
    </row>
    <row r="6" spans="1:17" ht="24" customHeight="1">
      <c r="A6" s="193"/>
      <c r="B6" s="74"/>
      <c r="C6" s="383" t="s">
        <v>167</v>
      </c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5"/>
      <c r="O6" s="209"/>
      <c r="P6" s="210"/>
      <c r="Q6" s="211"/>
    </row>
    <row r="7" spans="1:17" ht="16.5" customHeight="1" thickBot="1">
      <c r="A7" s="212"/>
      <c r="B7" s="213"/>
      <c r="C7" s="214" t="s">
        <v>3</v>
      </c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6"/>
      <c r="O7" s="377" t="s">
        <v>27</v>
      </c>
      <c r="P7" s="378"/>
      <c r="Q7" s="379"/>
    </row>
    <row r="8" ht="6" customHeight="1" thickBot="1" thickTop="1"/>
    <row r="9" spans="1:17" ht="18.75" customHeight="1" thickBot="1" thickTop="1">
      <c r="A9" s="217"/>
      <c r="B9" s="218"/>
      <c r="C9" s="218"/>
      <c r="D9" s="218"/>
      <c r="E9" s="218"/>
      <c r="F9" s="219"/>
      <c r="G9" s="353" t="s">
        <v>62</v>
      </c>
      <c r="H9" s="323"/>
      <c r="I9" s="323"/>
      <c r="J9" s="323"/>
      <c r="K9" s="323"/>
      <c r="L9" s="323"/>
      <c r="M9" s="323"/>
      <c r="N9" s="323"/>
      <c r="O9" s="323"/>
      <c r="P9" s="323"/>
      <c r="Q9" s="275"/>
    </row>
    <row r="10" spans="1:17" ht="24.75" customHeight="1">
      <c r="A10" s="220"/>
      <c r="B10" s="206"/>
      <c r="C10" s="206"/>
      <c r="D10" s="221"/>
      <c r="E10" s="222" t="s">
        <v>76</v>
      </c>
      <c r="F10" s="222" t="s">
        <v>78</v>
      </c>
      <c r="G10" s="375" t="s">
        <v>65</v>
      </c>
      <c r="H10" s="376"/>
      <c r="I10" s="223" t="s">
        <v>66</v>
      </c>
      <c r="J10" s="224"/>
      <c r="K10" s="225"/>
      <c r="L10" s="226" t="s">
        <v>67</v>
      </c>
      <c r="M10" s="224"/>
      <c r="N10" s="225"/>
      <c r="O10" s="226" t="s">
        <v>15</v>
      </c>
      <c r="P10" s="227" t="s">
        <v>68</v>
      </c>
      <c r="Q10" s="228"/>
    </row>
    <row r="11" spans="1:17" ht="14.25" customHeight="1">
      <c r="A11" s="229" t="s">
        <v>75</v>
      </c>
      <c r="B11" s="206"/>
      <c r="C11" s="206"/>
      <c r="D11" s="221"/>
      <c r="E11" s="222" t="s">
        <v>77</v>
      </c>
      <c r="F11" s="222" t="s">
        <v>79</v>
      </c>
      <c r="G11" s="362" t="s">
        <v>69</v>
      </c>
      <c r="H11" s="364"/>
      <c r="I11" s="362" t="s">
        <v>69</v>
      </c>
      <c r="J11" s="363"/>
      <c r="K11" s="364"/>
      <c r="L11" s="362" t="s">
        <v>69</v>
      </c>
      <c r="M11" s="363"/>
      <c r="N11" s="364"/>
      <c r="O11" s="362" t="s">
        <v>69</v>
      </c>
      <c r="P11" s="363"/>
      <c r="Q11" s="380"/>
    </row>
    <row r="12" spans="1:17" ht="17.25" customHeight="1" thickBot="1">
      <c r="A12" s="230"/>
      <c r="B12" s="204"/>
      <c r="C12" s="204"/>
      <c r="D12" s="205"/>
      <c r="E12" s="231" t="s">
        <v>2</v>
      </c>
      <c r="F12" s="232" t="s">
        <v>2</v>
      </c>
      <c r="G12" s="233" t="s">
        <v>70</v>
      </c>
      <c r="H12" s="155" t="s">
        <v>71</v>
      </c>
      <c r="I12" s="233" t="s">
        <v>70</v>
      </c>
      <c r="J12" s="155" t="s">
        <v>71</v>
      </c>
      <c r="K12" s="234" t="s">
        <v>0</v>
      </c>
      <c r="L12" s="233" t="s">
        <v>70</v>
      </c>
      <c r="M12" s="155" t="s">
        <v>71</v>
      </c>
      <c r="N12" s="234" t="s">
        <v>0</v>
      </c>
      <c r="O12" s="233" t="s">
        <v>70</v>
      </c>
      <c r="P12" s="155" t="s">
        <v>71</v>
      </c>
      <c r="Q12" s="235" t="s">
        <v>0</v>
      </c>
    </row>
    <row r="13" spans="1:17" ht="15.75" customHeight="1" thickTop="1">
      <c r="A13" s="132" t="str">
        <f>+1!$A$9</f>
        <v>1 - Casa da Máquina</v>
      </c>
      <c r="B13" s="133"/>
      <c r="C13" s="133"/>
      <c r="D13" s="134"/>
      <c r="E13" s="236">
        <f>+1!G31</f>
        <v>66.106</v>
      </c>
      <c r="F13" s="237">
        <f>+1!I31</f>
        <v>57.28600000000001</v>
      </c>
      <c r="G13" s="238">
        <f>+1!J31</f>
        <v>1.608</v>
      </c>
      <c r="H13" s="239">
        <f>+1!K31</f>
        <v>30.4</v>
      </c>
      <c r="I13" s="238">
        <f>+1!L31</f>
        <v>1.968</v>
      </c>
      <c r="J13" s="240">
        <f>+1!M31</f>
        <v>6.819999999999999</v>
      </c>
      <c r="K13" s="241">
        <f>+1!N31</f>
        <v>3</v>
      </c>
      <c r="L13" s="236">
        <f>+1!O31</f>
        <v>1.968</v>
      </c>
      <c r="M13" s="240">
        <f>+1!P31</f>
        <v>6.819999999999999</v>
      </c>
      <c r="N13" s="237">
        <f>+1!Q31</f>
        <v>0</v>
      </c>
      <c r="O13" s="238">
        <f>+1!R31</f>
        <v>1.968</v>
      </c>
      <c r="P13" s="240">
        <f>+1!S31</f>
        <v>9.82</v>
      </c>
      <c r="Q13" s="237">
        <f>+1!T31</f>
        <v>7.09</v>
      </c>
    </row>
    <row r="14" spans="1:17" ht="15.75" customHeight="1">
      <c r="A14" s="94" t="str">
        <f>+2!$A$9</f>
        <v>2 - Casa do Leme</v>
      </c>
      <c r="B14" s="73"/>
      <c r="C14" s="73"/>
      <c r="D14" s="135"/>
      <c r="E14" s="182">
        <f>+2!G41</f>
        <v>17.131999999999998</v>
      </c>
      <c r="F14" s="183">
        <f>+2!I41</f>
        <v>9.292000000000002</v>
      </c>
      <c r="G14" s="184">
        <f>+2!J41</f>
        <v>4.5200000000000005</v>
      </c>
      <c r="H14" s="183">
        <f>+2!K41</f>
        <v>0</v>
      </c>
      <c r="I14" s="184">
        <f>+2!L41</f>
        <v>4.472</v>
      </c>
      <c r="J14" s="185">
        <f>+2!M41</f>
        <v>0</v>
      </c>
      <c r="K14" s="186">
        <f>+2!N41</f>
        <v>0</v>
      </c>
      <c r="L14" s="182">
        <f>+2!O41</f>
        <v>4.472</v>
      </c>
      <c r="M14" s="185">
        <f>+2!P41</f>
        <v>0</v>
      </c>
      <c r="N14" s="183">
        <f>+2!Q41</f>
        <v>0</v>
      </c>
      <c r="O14" s="184">
        <f>+2!R41</f>
        <v>0.072</v>
      </c>
      <c r="P14" s="185">
        <f>+2!S41</f>
        <v>0.30000000000000004</v>
      </c>
      <c r="Q14" s="183">
        <f>+2!T41</f>
        <v>0</v>
      </c>
    </row>
    <row r="15" spans="1:17" ht="15.75" customHeight="1">
      <c r="A15" s="94" t="str">
        <f>+3!$A$9</f>
        <v>3 - Paiol do quadro electrico principal</v>
      </c>
      <c r="B15" s="73"/>
      <c r="C15" s="73"/>
      <c r="D15" s="135"/>
      <c r="E15" s="182">
        <f>+3!G41</f>
        <v>3.132</v>
      </c>
      <c r="F15" s="183">
        <f>+3!I41</f>
        <v>0.28200000000000003</v>
      </c>
      <c r="G15" s="184">
        <f>+3!J41</f>
        <v>0.06</v>
      </c>
      <c r="H15" s="183">
        <f>+3!K41</f>
        <v>0</v>
      </c>
      <c r="I15" s="184">
        <f>+3!L41</f>
        <v>0</v>
      </c>
      <c r="J15" s="185">
        <f>+3!M41</f>
        <v>0</v>
      </c>
      <c r="K15" s="186">
        <f>+3!N41</f>
        <v>0</v>
      </c>
      <c r="L15" s="182">
        <f>+3!O41</f>
        <v>0</v>
      </c>
      <c r="M15" s="185">
        <f>+3!P41</f>
        <v>0</v>
      </c>
      <c r="N15" s="183">
        <f>+3!Q41</f>
        <v>0</v>
      </c>
      <c r="O15" s="184">
        <f>+3!R41</f>
        <v>0.072</v>
      </c>
      <c r="P15" s="185">
        <f>+3!S41</f>
        <v>0.15000000000000002</v>
      </c>
      <c r="Q15" s="183">
        <f>+3!T41</f>
        <v>0</v>
      </c>
    </row>
    <row r="16" spans="1:17" ht="15.75" customHeight="1">
      <c r="A16" s="94" t="str">
        <f>+4!$A$9</f>
        <v>4 - Casa do HVAC</v>
      </c>
      <c r="B16" s="72"/>
      <c r="C16" s="73"/>
      <c r="D16" s="136"/>
      <c r="E16" s="182">
        <f>+4!G41</f>
        <v>83.036</v>
      </c>
      <c r="F16" s="183">
        <f>+4!I41</f>
        <v>62.186</v>
      </c>
      <c r="G16" s="184">
        <f>+4!J41</f>
        <v>0</v>
      </c>
      <c r="H16" s="183">
        <f>+4!K41</f>
        <v>0</v>
      </c>
      <c r="I16" s="184">
        <f>+4!L41</f>
        <v>62.036</v>
      </c>
      <c r="J16" s="185">
        <f>+4!M41</f>
        <v>0</v>
      </c>
      <c r="K16" s="186">
        <f>+4!N41</f>
        <v>0</v>
      </c>
      <c r="L16" s="182">
        <f>+4!O41</f>
        <v>20.036</v>
      </c>
      <c r="M16" s="185">
        <f>+4!P41</f>
        <v>0</v>
      </c>
      <c r="N16" s="183">
        <f>+4!Q41</f>
        <v>42</v>
      </c>
      <c r="O16" s="184">
        <f>+4!R41</f>
        <v>62.036</v>
      </c>
      <c r="P16" s="185">
        <f>+4!S41</f>
        <v>0.15000000000000002</v>
      </c>
      <c r="Q16" s="183">
        <f>+4!T41</f>
        <v>0</v>
      </c>
    </row>
    <row r="17" spans="1:17" ht="15.75" customHeight="1">
      <c r="A17" s="94" t="str">
        <f>+5!$A$9</f>
        <v>5 - Casa das baterias</v>
      </c>
      <c r="B17" s="72"/>
      <c r="C17" s="73"/>
      <c r="D17" s="136"/>
      <c r="E17" s="182">
        <f>+5!G41</f>
        <v>3.096</v>
      </c>
      <c r="F17" s="183">
        <f>+5!I41</f>
        <v>2.4960000000000004</v>
      </c>
      <c r="G17" s="184">
        <f>+5!J41</f>
        <v>2.4600000000000004</v>
      </c>
      <c r="H17" s="183">
        <f>+5!K41</f>
        <v>0</v>
      </c>
      <c r="I17" s="184">
        <f>+5!L41</f>
        <v>2.4000000000000004</v>
      </c>
      <c r="J17" s="185">
        <f>+5!M41</f>
        <v>0</v>
      </c>
      <c r="K17" s="186">
        <f>+5!N41</f>
        <v>0</v>
      </c>
      <c r="L17" s="182">
        <f>+5!O41</f>
        <v>2.4000000000000004</v>
      </c>
      <c r="M17" s="185">
        <f>+5!P41</f>
        <v>0</v>
      </c>
      <c r="N17" s="183">
        <f>+5!Q41</f>
        <v>0</v>
      </c>
      <c r="O17" s="184">
        <f>+5!R41</f>
        <v>2.4360000000000004</v>
      </c>
      <c r="P17" s="185">
        <f>+5!S41</f>
        <v>0</v>
      </c>
      <c r="Q17" s="183">
        <f>+5!T41</f>
        <v>0</v>
      </c>
    </row>
    <row r="18" spans="1:17" ht="15.75" customHeight="1">
      <c r="A18" s="178" t="str">
        <f>+6!$A$9</f>
        <v>6 -  Paióis</v>
      </c>
      <c r="B18" s="72"/>
      <c r="C18" s="73"/>
      <c r="D18" s="136"/>
      <c r="E18" s="182">
        <f>+6!G41</f>
        <v>2.108</v>
      </c>
      <c r="F18" s="183">
        <f>+6!I41</f>
        <v>0.308</v>
      </c>
      <c r="G18" s="184">
        <f>+6!J41</f>
        <v>0</v>
      </c>
      <c r="H18" s="183">
        <f>+6!K41</f>
        <v>0</v>
      </c>
      <c r="I18" s="184">
        <f>+6!L41</f>
        <v>0.10799999999999998</v>
      </c>
      <c r="J18" s="185">
        <f>+6!M41</f>
        <v>0</v>
      </c>
      <c r="K18" s="186">
        <f>+6!N41</f>
        <v>0.2</v>
      </c>
      <c r="L18" s="182">
        <f>+6!O41</f>
        <v>0.10799999999999998</v>
      </c>
      <c r="M18" s="185">
        <f>+6!P41</f>
        <v>0</v>
      </c>
      <c r="N18" s="183">
        <f>+6!Q41</f>
        <v>0.2</v>
      </c>
      <c r="O18" s="184">
        <f>+6!R41</f>
        <v>0.10799999999999998</v>
      </c>
      <c r="P18" s="185">
        <f>+6!S41</f>
        <v>0</v>
      </c>
      <c r="Q18" s="183">
        <f>+6!T41</f>
        <v>0.2</v>
      </c>
    </row>
    <row r="19" spans="1:17" ht="15.75" customHeight="1">
      <c r="A19" s="178" t="str">
        <f>+7!$A$9</f>
        <v>7 - Casas dos Propulsores Transversais</v>
      </c>
      <c r="B19" s="72"/>
      <c r="C19" s="73"/>
      <c r="D19" s="136"/>
      <c r="E19" s="182">
        <f>+7!G41</f>
        <v>0.18</v>
      </c>
      <c r="F19" s="183">
        <f>+7!I41</f>
        <v>0.18</v>
      </c>
      <c r="G19" s="184">
        <f>+7!J41</f>
        <v>0.036</v>
      </c>
      <c r="H19" s="183">
        <f>+7!K41</f>
        <v>0</v>
      </c>
      <c r="I19" s="184">
        <f>+7!L41</f>
        <v>0</v>
      </c>
      <c r="J19" s="185">
        <f>+7!M41</f>
        <v>0</v>
      </c>
      <c r="K19" s="186">
        <f>+7!N41</f>
        <v>0.144</v>
      </c>
      <c r="L19" s="182">
        <f>+7!O41</f>
        <v>0</v>
      </c>
      <c r="M19" s="185">
        <f>+7!P41</f>
        <v>0</v>
      </c>
      <c r="N19" s="183">
        <f>+7!Q41</f>
        <v>0.144</v>
      </c>
      <c r="O19" s="184">
        <f>+7!R41</f>
        <v>0</v>
      </c>
      <c r="P19" s="185">
        <f>+7!S41</f>
        <v>0</v>
      </c>
      <c r="Q19" s="183">
        <f>+7!T41</f>
        <v>0.144</v>
      </c>
    </row>
    <row r="20" spans="1:17" ht="15.75" customHeight="1">
      <c r="A20" s="178" t="str">
        <f>+8!$A$9</f>
        <v>8 - Equipamento convés</v>
      </c>
      <c r="B20" s="72"/>
      <c r="C20" s="73"/>
      <c r="D20" s="136"/>
      <c r="E20" s="182">
        <f>+8!G38</f>
        <v>51.872</v>
      </c>
      <c r="F20" s="183">
        <f>+8!I38</f>
        <v>51.872</v>
      </c>
      <c r="G20" s="184">
        <f>+8!J38</f>
        <v>0.18</v>
      </c>
      <c r="H20" s="183">
        <f>+8!K38</f>
        <v>0</v>
      </c>
      <c r="I20" s="184">
        <f>+8!L38</f>
        <v>15.192</v>
      </c>
      <c r="J20" s="185">
        <f>+8!M38</f>
        <v>0</v>
      </c>
      <c r="K20" s="186">
        <f>+8!N38</f>
        <v>1</v>
      </c>
      <c r="L20" s="182">
        <f>+8!O38</f>
        <v>15.192</v>
      </c>
      <c r="M20" s="185">
        <f>+8!P38</f>
        <v>0</v>
      </c>
      <c r="N20" s="183">
        <f>+8!Q38</f>
        <v>1</v>
      </c>
      <c r="O20" s="184">
        <f>+8!R38</f>
        <v>34.192</v>
      </c>
      <c r="P20" s="185">
        <f>+8!S38</f>
        <v>0</v>
      </c>
      <c r="Q20" s="183">
        <f>+8!T38</f>
        <v>0</v>
      </c>
    </row>
    <row r="21" spans="1:17" ht="15.75" customHeight="1">
      <c r="A21" s="178" t="str">
        <f>+9!$A$9</f>
        <v>9 - Equipamento Auxiliar</v>
      </c>
      <c r="B21" s="72"/>
      <c r="C21" s="73"/>
      <c r="D21" s="136"/>
      <c r="E21" s="182">
        <f>+9!G39</f>
        <v>6.839</v>
      </c>
      <c r="F21" s="183">
        <f>+9!I39</f>
        <v>6.839</v>
      </c>
      <c r="G21" s="184">
        <f>+9!J39</f>
        <v>0.61</v>
      </c>
      <c r="H21" s="183">
        <f>+9!K39</f>
        <v>0</v>
      </c>
      <c r="I21" s="184">
        <f>+9!L39</f>
        <v>6.229</v>
      </c>
      <c r="J21" s="185">
        <f>+9!M39</f>
        <v>0</v>
      </c>
      <c r="K21" s="186">
        <f>+9!N39</f>
        <v>0</v>
      </c>
      <c r="L21" s="182">
        <f>+9!O39</f>
        <v>6.229</v>
      </c>
      <c r="M21" s="185">
        <f>+9!P39</f>
        <v>0</v>
      </c>
      <c r="N21" s="183">
        <f>+9!Q39</f>
        <v>0</v>
      </c>
      <c r="O21" s="184">
        <f>+9!R39</f>
        <v>6.229</v>
      </c>
      <c r="P21" s="185">
        <f>+9!S39</f>
        <v>0</v>
      </c>
      <c r="Q21" s="183">
        <f>+9!T39</f>
        <v>0</v>
      </c>
    </row>
    <row r="22" spans="1:17" ht="15.75" customHeight="1">
      <c r="A22" s="94" t="str">
        <f>+'10'!$A$9</f>
        <v>10 - Equipamento Navegação</v>
      </c>
      <c r="B22" s="72"/>
      <c r="C22" s="73"/>
      <c r="D22" s="136"/>
      <c r="E22" s="182">
        <f>+'10'!G41</f>
        <v>7.300000000000001</v>
      </c>
      <c r="F22" s="183">
        <f>+'10'!I41</f>
        <v>6.221</v>
      </c>
      <c r="G22" s="184">
        <f>+'10'!J41</f>
        <v>3.2209999999999996</v>
      </c>
      <c r="H22" s="183">
        <f>+'10'!K41</f>
        <v>0</v>
      </c>
      <c r="I22" s="184">
        <f>+'10'!L41</f>
        <v>6.221</v>
      </c>
      <c r="J22" s="185">
        <f>+'10'!M41</f>
        <v>0</v>
      </c>
      <c r="K22" s="186">
        <f>+'10'!N41</f>
        <v>0</v>
      </c>
      <c r="L22" s="182">
        <f>+'10'!O41</f>
        <v>6.221</v>
      </c>
      <c r="M22" s="185">
        <f>+'10'!P41</f>
        <v>0</v>
      </c>
      <c r="N22" s="183">
        <f>+'10'!Q41</f>
        <v>0</v>
      </c>
      <c r="O22" s="184">
        <f>+'10'!R41</f>
        <v>3.2209999999999996</v>
      </c>
      <c r="P22" s="185">
        <f>+'10'!S41</f>
        <v>0</v>
      </c>
      <c r="Q22" s="183">
        <f>+'10'!T41</f>
        <v>3</v>
      </c>
    </row>
    <row r="23" spans="1:17" ht="15.75" customHeight="1">
      <c r="A23" s="178" t="str">
        <f>+'11'!$A$9</f>
        <v>11 - Ponte</v>
      </c>
      <c r="B23" s="72"/>
      <c r="C23" s="73"/>
      <c r="D23" s="136"/>
      <c r="E23" s="182">
        <f>+'11'!G41</f>
        <v>0.192</v>
      </c>
      <c r="F23" s="183">
        <f>+'11'!I41</f>
        <v>0.16199999999999998</v>
      </c>
      <c r="G23" s="184">
        <f>+'11'!J41</f>
        <v>0.06</v>
      </c>
      <c r="H23" s="183">
        <f>+'11'!K41</f>
        <v>0</v>
      </c>
      <c r="I23" s="184">
        <f>+'11'!L41</f>
        <v>0.036</v>
      </c>
      <c r="J23" s="185">
        <f>+'11'!M41</f>
        <v>0.036</v>
      </c>
      <c r="K23" s="186">
        <f>+'11'!N41</f>
        <v>0.03</v>
      </c>
      <c r="L23" s="182">
        <f>+'11'!O41</f>
        <v>0.036</v>
      </c>
      <c r="M23" s="185">
        <f>+'11'!P41</f>
        <v>0.036</v>
      </c>
      <c r="N23" s="183">
        <f>+'11'!Q41</f>
        <v>0.03</v>
      </c>
      <c r="O23" s="184">
        <f>+'11'!R41</f>
        <v>0.036</v>
      </c>
      <c r="P23" s="185">
        <f>+'11'!S41</f>
        <v>0.036</v>
      </c>
      <c r="Q23" s="183">
        <f>+'11'!T41</f>
        <v>0.03</v>
      </c>
    </row>
    <row r="24" spans="1:17" ht="15.75" customHeight="1">
      <c r="A24" s="178" t="str">
        <f>+'12'!$A$9</f>
        <v>12 - Alojamentos</v>
      </c>
      <c r="B24" s="72"/>
      <c r="C24" s="73"/>
      <c r="D24" s="136"/>
      <c r="E24" s="182">
        <f>'12'!G32</f>
        <v>8.3</v>
      </c>
      <c r="F24" s="183">
        <f>'12'!I32</f>
        <v>3.816</v>
      </c>
      <c r="G24" s="184">
        <f>'12'!J32</f>
        <v>0.12</v>
      </c>
      <c r="H24" s="183">
        <f>'12'!K32</f>
        <v>0</v>
      </c>
      <c r="I24" s="184">
        <f>'12'!L32</f>
        <v>0.33999999999999997</v>
      </c>
      <c r="J24" s="185">
        <f>'12'!M32</f>
        <v>0.25</v>
      </c>
      <c r="K24" s="186">
        <f>'12'!N32</f>
        <v>0.31000000000000005</v>
      </c>
      <c r="L24" s="182">
        <f>'12'!O32</f>
        <v>0.33999999999999997</v>
      </c>
      <c r="M24" s="185">
        <f>'12'!P32</f>
        <v>0.25</v>
      </c>
      <c r="N24" s="183">
        <f>'12'!Q32</f>
        <v>0.31000000000000005</v>
      </c>
      <c r="O24" s="184">
        <f>'12'!R32</f>
        <v>2.84</v>
      </c>
      <c r="P24" s="185">
        <f>'12'!S32</f>
        <v>0.25</v>
      </c>
      <c r="Q24" s="183">
        <f>'12'!T32</f>
        <v>0.31000000000000005</v>
      </c>
    </row>
    <row r="25" spans="1:17" ht="15.75" customHeight="1">
      <c r="A25" s="94"/>
      <c r="B25" s="72"/>
      <c r="C25" s="73"/>
      <c r="D25" s="136"/>
      <c r="E25" s="182"/>
      <c r="F25" s="183"/>
      <c r="G25" s="184"/>
      <c r="H25" s="183"/>
      <c r="I25" s="184"/>
      <c r="J25" s="185"/>
      <c r="K25" s="186"/>
      <c r="L25" s="182"/>
      <c r="M25" s="185"/>
      <c r="N25" s="183"/>
      <c r="O25" s="184"/>
      <c r="P25" s="185"/>
      <c r="Q25" s="183"/>
    </row>
    <row r="26" spans="1:17" ht="15.75" customHeight="1">
      <c r="A26" s="94"/>
      <c r="B26" s="72"/>
      <c r="C26" s="73"/>
      <c r="D26" s="136"/>
      <c r="E26" s="182"/>
      <c r="F26" s="183"/>
      <c r="G26" s="184"/>
      <c r="H26" s="183"/>
      <c r="I26" s="184"/>
      <c r="J26" s="185"/>
      <c r="K26" s="186"/>
      <c r="L26" s="182"/>
      <c r="M26" s="185"/>
      <c r="N26" s="183"/>
      <c r="O26" s="184"/>
      <c r="P26" s="185"/>
      <c r="Q26" s="183"/>
    </row>
    <row r="27" spans="1:17" ht="15.75" customHeight="1">
      <c r="A27" s="94"/>
      <c r="B27" s="72"/>
      <c r="C27" s="73"/>
      <c r="D27" s="136"/>
      <c r="E27" s="182"/>
      <c r="F27" s="183"/>
      <c r="G27" s="184"/>
      <c r="H27" s="183"/>
      <c r="I27" s="184"/>
      <c r="J27" s="185"/>
      <c r="K27" s="186"/>
      <c r="L27" s="182"/>
      <c r="M27" s="185"/>
      <c r="N27" s="183"/>
      <c r="O27" s="184"/>
      <c r="P27" s="185"/>
      <c r="Q27" s="183"/>
    </row>
    <row r="28" spans="1:17" ht="15.75" customHeight="1">
      <c r="A28" s="94"/>
      <c r="B28" s="72"/>
      <c r="C28" s="73"/>
      <c r="D28" s="136"/>
      <c r="E28" s="182"/>
      <c r="F28" s="183"/>
      <c r="G28" s="184"/>
      <c r="H28" s="183"/>
      <c r="I28" s="184"/>
      <c r="J28" s="185"/>
      <c r="K28" s="186"/>
      <c r="L28" s="182"/>
      <c r="M28" s="185"/>
      <c r="N28" s="183"/>
      <c r="O28" s="184"/>
      <c r="P28" s="185"/>
      <c r="Q28" s="183"/>
    </row>
    <row r="29" spans="1:17" ht="15.75" customHeight="1">
      <c r="A29" s="94"/>
      <c r="B29" s="72"/>
      <c r="C29" s="73"/>
      <c r="D29" s="136"/>
      <c r="E29" s="182"/>
      <c r="F29" s="183"/>
      <c r="G29" s="184"/>
      <c r="H29" s="183"/>
      <c r="I29" s="184"/>
      <c r="J29" s="185"/>
      <c r="K29" s="186"/>
      <c r="L29" s="182"/>
      <c r="M29" s="185"/>
      <c r="N29" s="183"/>
      <c r="O29" s="184"/>
      <c r="P29" s="185"/>
      <c r="Q29" s="183"/>
    </row>
    <row r="30" spans="1:17" ht="15.75" customHeight="1">
      <c r="A30" s="94"/>
      <c r="B30" s="72"/>
      <c r="C30" s="73"/>
      <c r="D30" s="136"/>
      <c r="E30" s="182"/>
      <c r="F30" s="183"/>
      <c r="G30" s="184"/>
      <c r="H30" s="183"/>
      <c r="I30" s="184"/>
      <c r="J30" s="185"/>
      <c r="K30" s="186"/>
      <c r="L30" s="182"/>
      <c r="M30" s="185"/>
      <c r="N30" s="183"/>
      <c r="O30" s="184"/>
      <c r="P30" s="185"/>
      <c r="Q30" s="183"/>
    </row>
    <row r="31" spans="1:17" ht="15.75" customHeight="1">
      <c r="A31" s="94"/>
      <c r="B31" s="72"/>
      <c r="C31" s="73"/>
      <c r="D31" s="136"/>
      <c r="E31" s="182"/>
      <c r="F31" s="183"/>
      <c r="G31" s="184"/>
      <c r="H31" s="183"/>
      <c r="I31" s="184"/>
      <c r="J31" s="185"/>
      <c r="K31" s="186"/>
      <c r="L31" s="182"/>
      <c r="M31" s="185"/>
      <c r="N31" s="183"/>
      <c r="O31" s="184"/>
      <c r="P31" s="185"/>
      <c r="Q31" s="183"/>
    </row>
    <row r="32" spans="1:17" ht="15.75" customHeight="1">
      <c r="A32" s="171"/>
      <c r="B32" s="72"/>
      <c r="C32" s="72"/>
      <c r="D32" s="136"/>
      <c r="E32" s="184"/>
      <c r="F32" s="183"/>
      <c r="G32" s="184"/>
      <c r="H32" s="183"/>
      <c r="I32" s="184"/>
      <c r="J32" s="185"/>
      <c r="K32" s="186"/>
      <c r="L32" s="182"/>
      <c r="M32" s="185"/>
      <c r="N32" s="183"/>
      <c r="O32" s="184"/>
      <c r="P32" s="185"/>
      <c r="Q32" s="183"/>
    </row>
    <row r="33" spans="1:17" ht="15.75" customHeight="1">
      <c r="A33" s="242"/>
      <c r="B33" s="72"/>
      <c r="C33" s="72"/>
      <c r="D33" s="136"/>
      <c r="E33" s="243"/>
      <c r="F33" s="244"/>
      <c r="G33" s="243"/>
      <c r="H33" s="244"/>
      <c r="I33" s="245"/>
      <c r="J33" s="246"/>
      <c r="K33" s="244"/>
      <c r="L33" s="243"/>
      <c r="M33" s="246"/>
      <c r="N33" s="244"/>
      <c r="O33" s="243"/>
      <c r="P33" s="246"/>
      <c r="Q33" s="244"/>
    </row>
    <row r="34" spans="1:17" ht="15.75" customHeight="1">
      <c r="A34" s="94"/>
      <c r="B34" s="72"/>
      <c r="C34" s="73"/>
      <c r="D34" s="136"/>
      <c r="E34" s="182"/>
      <c r="F34" s="183"/>
      <c r="G34" s="184"/>
      <c r="H34" s="183"/>
      <c r="I34" s="184"/>
      <c r="J34" s="185"/>
      <c r="K34" s="186"/>
      <c r="L34" s="182"/>
      <c r="M34" s="185"/>
      <c r="N34" s="183"/>
      <c r="O34" s="184"/>
      <c r="P34" s="185"/>
      <c r="Q34" s="183"/>
    </row>
    <row r="35" spans="1:17" ht="15.75" customHeight="1">
      <c r="A35" s="247"/>
      <c r="B35" s="72"/>
      <c r="C35" s="72"/>
      <c r="D35" s="136"/>
      <c r="E35" s="182"/>
      <c r="F35" s="183"/>
      <c r="G35" s="184"/>
      <c r="H35" s="183"/>
      <c r="I35" s="184"/>
      <c r="J35" s="185"/>
      <c r="K35" s="186"/>
      <c r="L35" s="182"/>
      <c r="M35" s="185"/>
      <c r="N35" s="183"/>
      <c r="O35" s="184"/>
      <c r="P35" s="185"/>
      <c r="Q35" s="183"/>
    </row>
    <row r="36" spans="1:17" ht="15.75" customHeight="1">
      <c r="A36" s="248"/>
      <c r="B36" s="73"/>
      <c r="C36" s="73"/>
      <c r="D36" s="135"/>
      <c r="E36" s="182"/>
      <c r="F36" s="183"/>
      <c r="G36" s="184"/>
      <c r="H36" s="183"/>
      <c r="I36" s="184"/>
      <c r="J36" s="185"/>
      <c r="K36" s="186"/>
      <c r="L36" s="182"/>
      <c r="M36" s="185"/>
      <c r="N36" s="183"/>
      <c r="O36" s="184"/>
      <c r="P36" s="185"/>
      <c r="Q36" s="183"/>
    </row>
    <row r="37" spans="1:17" ht="15.75" customHeight="1" thickBot="1">
      <c r="A37" s="93"/>
      <c r="B37" s="92"/>
      <c r="C37" s="92"/>
      <c r="D37" s="137"/>
      <c r="E37" s="249"/>
      <c r="F37" s="250"/>
      <c r="G37" s="251"/>
      <c r="H37" s="250"/>
      <c r="I37" s="251"/>
      <c r="J37" s="252"/>
      <c r="K37" s="253"/>
      <c r="L37" s="249"/>
      <c r="M37" s="252"/>
      <c r="N37" s="250"/>
      <c r="O37" s="251"/>
      <c r="P37" s="252"/>
      <c r="Q37" s="250"/>
    </row>
    <row r="38" spans="7:8" ht="7.5" customHeight="1" thickBot="1">
      <c r="G38" s="254"/>
      <c r="H38" s="255"/>
    </row>
    <row r="39" spans="1:17" ht="13.5" thickTop="1">
      <c r="A39" s="256" t="s">
        <v>83</v>
      </c>
      <c r="B39" s="257"/>
      <c r="C39" s="257"/>
      <c r="D39" s="258" t="s">
        <v>2</v>
      </c>
      <c r="E39" s="259">
        <f aca="true" t="shared" si="0" ref="E39:J39">SUM(E13:E37)</f>
        <v>249.29300000000006</v>
      </c>
      <c r="F39" s="260">
        <f t="shared" si="0"/>
        <v>200.94</v>
      </c>
      <c r="G39" s="261">
        <f t="shared" si="0"/>
        <v>12.874999999999998</v>
      </c>
      <c r="H39" s="260">
        <f t="shared" si="0"/>
        <v>30.4</v>
      </c>
      <c r="I39" s="261">
        <f t="shared" si="0"/>
        <v>99.00200000000002</v>
      </c>
      <c r="J39" s="259">
        <f t="shared" si="0"/>
        <v>7.105999999999999</v>
      </c>
      <c r="K39" s="259">
        <f aca="true" t="shared" si="1" ref="K39:Q39">SUM(K13:K37)</f>
        <v>4.684000000000001</v>
      </c>
      <c r="L39" s="261">
        <f>SUM(L13:L37)</f>
        <v>57.00200000000001</v>
      </c>
      <c r="M39" s="259">
        <f t="shared" si="1"/>
        <v>7.105999999999999</v>
      </c>
      <c r="N39" s="259">
        <f t="shared" si="1"/>
        <v>43.684000000000005</v>
      </c>
      <c r="O39" s="261">
        <f t="shared" si="1"/>
        <v>113.21000000000002</v>
      </c>
      <c r="P39" s="259">
        <f t="shared" si="1"/>
        <v>10.706000000000001</v>
      </c>
      <c r="Q39" s="259">
        <f t="shared" si="1"/>
        <v>10.774000000000001</v>
      </c>
    </row>
    <row r="40" spans="1:17" ht="12.75">
      <c r="A40" s="262" t="s">
        <v>84</v>
      </c>
      <c r="B40" s="72"/>
      <c r="C40" s="72"/>
      <c r="D40" s="263"/>
      <c r="E40" s="185"/>
      <c r="F40" s="185"/>
      <c r="G40" s="182">
        <v>0.95</v>
      </c>
      <c r="H40" s="264">
        <v>0.75</v>
      </c>
      <c r="I40" s="182">
        <v>0.95</v>
      </c>
      <c r="J40" s="185">
        <v>0.75</v>
      </c>
      <c r="K40" s="185">
        <v>0.5</v>
      </c>
      <c r="L40" s="182">
        <v>0.95</v>
      </c>
      <c r="M40" s="185">
        <v>0.75</v>
      </c>
      <c r="N40" s="185">
        <v>0.5</v>
      </c>
      <c r="O40" s="182">
        <v>0.95</v>
      </c>
      <c r="P40" s="185">
        <v>0.75</v>
      </c>
      <c r="Q40" s="265">
        <v>0.5</v>
      </c>
    </row>
    <row r="41" spans="1:17" ht="12.75">
      <c r="A41" s="262" t="s">
        <v>85</v>
      </c>
      <c r="B41" s="72"/>
      <c r="C41" s="72"/>
      <c r="D41" s="266" t="s">
        <v>2</v>
      </c>
      <c r="E41" s="185"/>
      <c r="F41" s="186"/>
      <c r="G41" s="182">
        <f aca="true" t="shared" si="2" ref="G41:Q41">G39*G40</f>
        <v>12.231249999999998</v>
      </c>
      <c r="H41" s="186">
        <f t="shared" si="2"/>
        <v>22.799999999999997</v>
      </c>
      <c r="I41" s="182">
        <f t="shared" si="2"/>
        <v>94.05190000000002</v>
      </c>
      <c r="J41" s="185">
        <f t="shared" si="2"/>
        <v>5.3294999999999995</v>
      </c>
      <c r="K41" s="185">
        <f t="shared" si="2"/>
        <v>2.3420000000000005</v>
      </c>
      <c r="L41" s="182">
        <f t="shared" si="2"/>
        <v>54.151900000000005</v>
      </c>
      <c r="M41" s="185">
        <f t="shared" si="2"/>
        <v>5.3294999999999995</v>
      </c>
      <c r="N41" s="185">
        <f t="shared" si="2"/>
        <v>21.842000000000002</v>
      </c>
      <c r="O41" s="182">
        <f t="shared" si="2"/>
        <v>107.54950000000001</v>
      </c>
      <c r="P41" s="185">
        <f t="shared" si="2"/>
        <v>8.0295</v>
      </c>
      <c r="Q41" s="265">
        <f t="shared" si="2"/>
        <v>5.3870000000000005</v>
      </c>
    </row>
    <row r="42" spans="1:17" ht="12.75">
      <c r="A42" s="262" t="s">
        <v>86</v>
      </c>
      <c r="B42" s="72"/>
      <c r="C42" s="72"/>
      <c r="D42" s="267" t="s">
        <v>2</v>
      </c>
      <c r="E42" s="246"/>
      <c r="F42" s="246"/>
      <c r="G42" s="196">
        <f>G41+H41</f>
        <v>35.03124999999999</v>
      </c>
      <c r="H42" s="386"/>
      <c r="I42" s="269">
        <f>I41+J41</f>
        <v>99.38140000000001</v>
      </c>
      <c r="J42" s="270"/>
      <c r="K42" s="271"/>
      <c r="L42" s="269">
        <f>L41+M41</f>
        <v>59.48140000000001</v>
      </c>
      <c r="M42" s="270"/>
      <c r="N42" s="271"/>
      <c r="O42" s="269">
        <f>O41+P41</f>
        <v>115.57900000000001</v>
      </c>
      <c r="P42" s="270"/>
      <c r="Q42" s="272"/>
    </row>
    <row r="43" spans="1:17" ht="13.5" thickBot="1">
      <c r="A43" s="273" t="s">
        <v>87</v>
      </c>
      <c r="B43" s="274"/>
      <c r="C43" s="274"/>
      <c r="D43" s="276" t="s">
        <v>2</v>
      </c>
      <c r="E43" s="277"/>
      <c r="F43" s="278"/>
      <c r="G43" s="381">
        <f>G42</f>
        <v>35.03124999999999</v>
      </c>
      <c r="H43" s="382"/>
      <c r="I43" s="280">
        <f>I41+J41+K41</f>
        <v>101.72340000000001</v>
      </c>
      <c r="J43" s="281"/>
      <c r="K43" s="282"/>
      <c r="L43" s="280">
        <f>L41+M41+N41</f>
        <v>81.3234</v>
      </c>
      <c r="M43" s="281"/>
      <c r="N43" s="282"/>
      <c r="O43" s="280">
        <f>O41+P41+Q41</f>
        <v>120.96600000000001</v>
      </c>
      <c r="P43" s="281"/>
      <c r="Q43" s="283"/>
    </row>
    <row r="44" spans="7:8" ht="18.75" customHeight="1" thickBot="1" thickTop="1">
      <c r="G44" s="284" t="s">
        <v>20</v>
      </c>
      <c r="H44" s="284"/>
    </row>
    <row r="45" spans="1:17" ht="15.75" thickBot="1">
      <c r="A45" s="370" t="s">
        <v>21</v>
      </c>
      <c r="B45" s="371"/>
      <c r="C45" s="371"/>
      <c r="D45" s="371"/>
      <c r="E45" s="372"/>
      <c r="F45" s="206"/>
      <c r="G45" s="74"/>
      <c r="H45" s="285"/>
      <c r="I45" s="286"/>
      <c r="J45" s="286"/>
      <c r="K45" s="286"/>
      <c r="L45" s="286"/>
      <c r="M45" s="286"/>
      <c r="N45" s="74"/>
      <c r="O45" s="287" t="s">
        <v>61</v>
      </c>
      <c r="P45" s="288"/>
      <c r="Q45" s="289"/>
    </row>
    <row r="46" spans="1:21" ht="15">
      <c r="A46" s="367" t="s">
        <v>22</v>
      </c>
      <c r="B46" s="368"/>
      <c r="C46" s="369"/>
      <c r="D46" s="365" t="s">
        <v>9</v>
      </c>
      <c r="E46" s="366"/>
      <c r="F46" s="290"/>
      <c r="G46" s="74"/>
      <c r="H46" s="285"/>
      <c r="I46" s="286"/>
      <c r="J46" s="286"/>
      <c r="K46" s="72"/>
      <c r="L46" s="286"/>
      <c r="M46" s="72"/>
      <c r="N46" s="74"/>
      <c r="O46" s="291"/>
      <c r="P46" s="74"/>
      <c r="Q46" s="199"/>
      <c r="T46" s="56"/>
      <c r="U46" s="56"/>
    </row>
    <row r="47" spans="1:17" ht="15">
      <c r="A47" s="198"/>
      <c r="B47" s="74"/>
      <c r="C47" s="199"/>
      <c r="D47" s="292" t="s">
        <v>2</v>
      </c>
      <c r="E47" s="293" t="s">
        <v>42</v>
      </c>
      <c r="F47" s="290"/>
      <c r="G47" s="74"/>
      <c r="H47" s="285"/>
      <c r="I47" s="286"/>
      <c r="J47" s="286"/>
      <c r="K47" s="72"/>
      <c r="L47" s="286"/>
      <c r="M47" s="72"/>
      <c r="N47" s="74"/>
      <c r="O47" s="294" t="s">
        <v>25</v>
      </c>
      <c r="P47" s="286"/>
      <c r="Q47" s="295"/>
    </row>
    <row r="48" spans="1:17" ht="13.5" customHeight="1">
      <c r="A48" s="296" t="s">
        <v>41</v>
      </c>
      <c r="B48" s="73"/>
      <c r="C48" s="135"/>
      <c r="D48" s="297">
        <v>120</v>
      </c>
      <c r="E48" s="298">
        <f>+D48/0.8</f>
        <v>150</v>
      </c>
      <c r="F48" s="290"/>
      <c r="G48" s="74"/>
      <c r="H48" s="299" t="s">
        <v>3</v>
      </c>
      <c r="I48" s="73"/>
      <c r="J48" s="73"/>
      <c r="K48" s="73"/>
      <c r="L48" s="73"/>
      <c r="M48" s="73"/>
      <c r="N48" s="74"/>
      <c r="O48" s="291"/>
      <c r="P48" s="74"/>
      <c r="Q48" s="199"/>
    </row>
    <row r="49" spans="1:17" ht="12.75" customHeight="1" thickBot="1">
      <c r="A49" s="300" t="s">
        <v>23</v>
      </c>
      <c r="B49" s="301"/>
      <c r="C49" s="302"/>
      <c r="D49" s="303">
        <v>36</v>
      </c>
      <c r="E49" s="304">
        <f>+D49/0.8</f>
        <v>45</v>
      </c>
      <c r="F49" s="290" t="s">
        <v>3</v>
      </c>
      <c r="G49" s="74"/>
      <c r="H49" s="77"/>
      <c r="I49" s="74"/>
      <c r="J49" s="74"/>
      <c r="K49" s="77"/>
      <c r="L49" s="78"/>
      <c r="M49" s="74"/>
      <c r="N49" s="74"/>
      <c r="O49" s="305" t="s">
        <v>24</v>
      </c>
      <c r="P49" s="306"/>
      <c r="Q49" s="307"/>
    </row>
    <row r="50" spans="7:17" ht="18.75" customHeight="1">
      <c r="G50" s="74"/>
      <c r="H50" s="74"/>
      <c r="I50" s="74"/>
      <c r="J50" s="74"/>
      <c r="K50" s="74"/>
      <c r="L50" s="74"/>
      <c r="M50" s="74"/>
      <c r="N50" s="74"/>
      <c r="O50" s="74"/>
      <c r="P50" s="308"/>
      <c r="Q50" s="74"/>
    </row>
  </sheetData>
  <sheetProtection/>
  <mergeCells count="14">
    <mergeCell ref="O2:Q2"/>
    <mergeCell ref="G10:H10"/>
    <mergeCell ref="G11:H11"/>
    <mergeCell ref="O7:Q7"/>
    <mergeCell ref="O11:Q11"/>
    <mergeCell ref="C6:N6"/>
    <mergeCell ref="G9:Q9"/>
    <mergeCell ref="I11:K11"/>
    <mergeCell ref="L11:N11"/>
    <mergeCell ref="D46:E46"/>
    <mergeCell ref="A46:C46"/>
    <mergeCell ref="A45:E45"/>
    <mergeCell ref="G43:H43"/>
    <mergeCell ref="G42:H42"/>
  </mergeCells>
  <printOptions horizontalCentered="1"/>
  <pageMargins left="0.4724409448818898" right="0.5118110236220472" top="0.5905511811023623" bottom="0.3937007874015748" header="0.5118110236220472" footer="0.3937007874015748"/>
  <pageSetup fitToHeight="1" fitToWidth="1" horizontalDpi="300" verticalDpi="3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="70" zoomScaleNormal="70" zoomScalePageLayoutView="0" workbookViewId="0" topLeftCell="A1">
      <selection activeCell="C6" sqref="C6:Q6"/>
    </sheetView>
  </sheetViews>
  <sheetFormatPr defaultColWidth="11.421875" defaultRowHeight="12.75"/>
  <cols>
    <col min="1" max="2" width="11.421875" style="6" customWidth="1"/>
    <col min="3" max="5" width="2.8515625" style="6" customWidth="1"/>
    <col min="6" max="6" width="5.7109375" style="6" customWidth="1"/>
    <col min="7" max="7" width="8.57421875" style="6" bestFit="1" customWidth="1"/>
    <col min="8" max="8" width="7.28125" style="6" bestFit="1" customWidth="1"/>
    <col min="9" max="9" width="7.8515625" style="6" bestFit="1" customWidth="1"/>
    <col min="10" max="10" width="11.7109375" style="6" bestFit="1" customWidth="1"/>
    <col min="11" max="11" width="10.7109375" style="6" bestFit="1" customWidth="1"/>
    <col min="12" max="12" width="11.7109375" style="6" bestFit="1" customWidth="1"/>
    <col min="13" max="13" width="10.7109375" style="6" bestFit="1" customWidth="1"/>
    <col min="14" max="14" width="10.28125" style="6" bestFit="1" customWidth="1"/>
    <col min="15" max="15" width="11.7109375" style="6" bestFit="1" customWidth="1"/>
    <col min="16" max="16" width="10.7109375" style="6" bestFit="1" customWidth="1"/>
    <col min="17" max="17" width="10.28125" style="6" bestFit="1" customWidth="1"/>
    <col min="18" max="18" width="11.7109375" style="6" bestFit="1" customWidth="1"/>
    <col min="19" max="19" width="10.7109375" style="6" bestFit="1" customWidth="1"/>
    <col min="20" max="20" width="10.28125" style="6" bestFit="1" customWidth="1"/>
    <col min="21" max="22" width="11.421875" style="6" customWidth="1"/>
    <col min="23" max="23" width="16.57421875" style="6" customWidth="1"/>
    <col min="24" max="16384" width="11.421875" style="6" customWidth="1"/>
  </cols>
  <sheetData>
    <row r="1" spans="1:20" ht="13.5" thickTop="1">
      <c r="A1" s="2"/>
      <c r="B1" s="3"/>
      <c r="C1" s="173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5"/>
      <c r="O1" s="3"/>
      <c r="P1" s="3"/>
      <c r="Q1" s="3"/>
      <c r="R1" s="4"/>
      <c r="S1" s="3"/>
      <c r="T1" s="5"/>
    </row>
    <row r="2" spans="1:20" ht="26.25">
      <c r="A2" s="7"/>
      <c r="B2" s="8"/>
      <c r="C2" s="172"/>
      <c r="D2" s="149"/>
      <c r="E2" s="149"/>
      <c r="F2" s="9"/>
      <c r="G2" s="9"/>
      <c r="H2" s="9"/>
      <c r="I2" s="9"/>
      <c r="J2" s="9"/>
      <c r="K2" s="9"/>
      <c r="L2" s="9"/>
      <c r="M2" s="9"/>
      <c r="N2" s="176"/>
      <c r="O2" s="9"/>
      <c r="P2" s="9"/>
      <c r="Q2" s="9"/>
      <c r="R2" s="387"/>
      <c r="S2" s="388"/>
      <c r="T2" s="389"/>
    </row>
    <row r="3" spans="1:20" ht="13.5" thickBot="1">
      <c r="A3" s="7"/>
      <c r="B3" s="8"/>
      <c r="C3" s="19"/>
      <c r="D3" s="8"/>
      <c r="E3" s="8"/>
      <c r="F3" s="8"/>
      <c r="G3" s="8"/>
      <c r="H3" s="8"/>
      <c r="I3" s="8"/>
      <c r="J3" s="8"/>
      <c r="K3" s="8"/>
      <c r="L3" s="8"/>
      <c r="M3" s="8"/>
      <c r="N3" s="55"/>
      <c r="O3" s="13"/>
      <c r="P3" s="13"/>
      <c r="Q3" s="13"/>
      <c r="R3" s="12"/>
      <c r="S3" s="14"/>
      <c r="T3" s="15"/>
    </row>
    <row r="4" spans="1:20" ht="18" thickBot="1">
      <c r="A4" s="7"/>
      <c r="B4" s="8"/>
      <c r="C4" s="16"/>
      <c r="D4" s="150"/>
      <c r="E4" s="150"/>
      <c r="F4" s="17"/>
      <c r="G4" s="17"/>
      <c r="H4" s="17"/>
      <c r="I4" s="17"/>
      <c r="J4" s="17"/>
      <c r="K4" s="17"/>
      <c r="L4" s="17"/>
      <c r="M4" s="17"/>
      <c r="N4" s="131"/>
      <c r="O4" s="17"/>
      <c r="P4" s="17"/>
      <c r="Q4" s="17"/>
      <c r="R4" s="18"/>
      <c r="S4" s="10"/>
      <c r="T4" s="11"/>
    </row>
    <row r="5" spans="1:20" ht="6.75" customHeight="1">
      <c r="A5" s="7"/>
      <c r="B5" s="8"/>
      <c r="C5" s="1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9"/>
      <c r="S5" s="8"/>
      <c r="T5" s="20"/>
    </row>
    <row r="6" spans="1:20" ht="24" customHeight="1">
      <c r="A6" s="7"/>
      <c r="B6" s="8"/>
      <c r="C6" s="390" t="s">
        <v>167</v>
      </c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91"/>
      <c r="R6" s="1"/>
      <c r="S6" s="10"/>
      <c r="T6" s="11"/>
    </row>
    <row r="7" spans="1:20" ht="16.5" customHeight="1" thickBot="1">
      <c r="A7" s="21"/>
      <c r="B7" s="22"/>
      <c r="C7" s="23" t="s">
        <v>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5"/>
      <c r="R7" s="395" t="s">
        <v>27</v>
      </c>
      <c r="S7" s="396"/>
      <c r="T7" s="397"/>
    </row>
    <row r="8" ht="6" customHeight="1" thickBot="1" thickTop="1"/>
    <row r="9" spans="1:20" ht="18.75" customHeight="1" thickBot="1" thickTop="1">
      <c r="A9" s="423" t="s">
        <v>155</v>
      </c>
      <c r="B9" s="399"/>
      <c r="C9" s="399"/>
      <c r="D9" s="399"/>
      <c r="E9" s="399"/>
      <c r="F9" s="399"/>
      <c r="G9" s="399"/>
      <c r="H9" s="399"/>
      <c r="I9" s="400"/>
      <c r="J9" s="401" t="s">
        <v>62</v>
      </c>
      <c r="K9" s="402"/>
      <c r="L9" s="402"/>
      <c r="M9" s="402"/>
      <c r="N9" s="402"/>
      <c r="O9" s="402"/>
      <c r="P9" s="402"/>
      <c r="Q9" s="402"/>
      <c r="R9" s="402"/>
      <c r="S9" s="402"/>
      <c r="T9" s="403"/>
    </row>
    <row r="10" spans="1:20" ht="24.75" customHeight="1">
      <c r="A10" s="309"/>
      <c r="B10" s="288"/>
      <c r="C10" s="288"/>
      <c r="D10" s="288"/>
      <c r="E10" s="288"/>
      <c r="F10" s="392" t="s">
        <v>81</v>
      </c>
      <c r="G10" s="310" t="s">
        <v>82</v>
      </c>
      <c r="H10" s="28" t="s">
        <v>10</v>
      </c>
      <c r="I10" s="29" t="s">
        <v>78</v>
      </c>
      <c r="J10" s="416" t="s">
        <v>65</v>
      </c>
      <c r="K10" s="417"/>
      <c r="L10" s="30" t="s">
        <v>66</v>
      </c>
      <c r="M10" s="31"/>
      <c r="N10" s="32"/>
      <c r="O10" s="59" t="s">
        <v>67</v>
      </c>
      <c r="P10" s="31"/>
      <c r="Q10" s="32"/>
      <c r="R10" s="59" t="s">
        <v>15</v>
      </c>
      <c r="S10" s="70" t="s">
        <v>68</v>
      </c>
      <c r="T10" s="71"/>
    </row>
    <row r="11" spans="1:20" ht="14.25" customHeight="1">
      <c r="A11" s="407" t="s">
        <v>80</v>
      </c>
      <c r="B11" s="408"/>
      <c r="C11" s="408"/>
      <c r="D11" s="206"/>
      <c r="E11" s="206"/>
      <c r="F11" s="393"/>
      <c r="G11" s="232" t="s">
        <v>77</v>
      </c>
      <c r="H11" s="34" t="s">
        <v>11</v>
      </c>
      <c r="I11" s="35" t="s">
        <v>79</v>
      </c>
      <c r="J11" s="409" t="s">
        <v>69</v>
      </c>
      <c r="K11" s="411"/>
      <c r="L11" s="409" t="s">
        <v>69</v>
      </c>
      <c r="M11" s="410"/>
      <c r="N11" s="411"/>
      <c r="O11" s="409" t="s">
        <v>69</v>
      </c>
      <c r="P11" s="410"/>
      <c r="Q11" s="411"/>
      <c r="R11" s="409" t="s">
        <v>69</v>
      </c>
      <c r="S11" s="410"/>
      <c r="T11" s="412"/>
    </row>
    <row r="12" spans="1:20" ht="17.25" customHeight="1" thickBot="1">
      <c r="A12" s="312"/>
      <c r="B12" s="313"/>
      <c r="C12" s="313"/>
      <c r="D12" s="313"/>
      <c r="E12" s="313"/>
      <c r="F12" s="394"/>
      <c r="G12" s="314" t="s">
        <v>2</v>
      </c>
      <c r="H12" s="39" t="s">
        <v>1</v>
      </c>
      <c r="I12" s="38" t="s">
        <v>2</v>
      </c>
      <c r="J12" s="40" t="s">
        <v>70</v>
      </c>
      <c r="K12" s="41" t="s">
        <v>71</v>
      </c>
      <c r="L12" s="40" t="s">
        <v>70</v>
      </c>
      <c r="M12" s="41" t="s">
        <v>71</v>
      </c>
      <c r="N12" s="66" t="s">
        <v>0</v>
      </c>
      <c r="O12" s="40" t="s">
        <v>70</v>
      </c>
      <c r="P12" s="41" t="s">
        <v>71</v>
      </c>
      <c r="Q12" s="66" t="s">
        <v>0</v>
      </c>
      <c r="R12" s="40" t="s">
        <v>70</v>
      </c>
      <c r="S12" s="41" t="s">
        <v>71</v>
      </c>
      <c r="T12" s="51" t="s">
        <v>0</v>
      </c>
    </row>
    <row r="13" spans="1:20" ht="15.75" customHeight="1" thickTop="1">
      <c r="A13" s="321" t="s">
        <v>130</v>
      </c>
      <c r="B13" s="100"/>
      <c r="C13" s="100"/>
      <c r="D13" s="100"/>
      <c r="E13" s="100"/>
      <c r="F13" s="152">
        <v>2</v>
      </c>
      <c r="G13" s="185">
        <f>0.5+0.1</f>
        <v>0.6</v>
      </c>
      <c r="H13" s="43">
        <v>1</v>
      </c>
      <c r="I13" s="47">
        <f>G13*H13</f>
        <v>0.6</v>
      </c>
      <c r="J13" s="44"/>
      <c r="K13" s="65"/>
      <c r="L13" s="44">
        <f>I13</f>
        <v>0.6</v>
      </c>
      <c r="M13" s="42"/>
      <c r="N13" s="42"/>
      <c r="O13" s="44">
        <f>I13</f>
        <v>0.6</v>
      </c>
      <c r="P13" s="42"/>
      <c r="Q13" s="42"/>
      <c r="R13" s="44">
        <f>I13</f>
        <v>0.6</v>
      </c>
      <c r="S13" s="42"/>
      <c r="T13" s="46"/>
    </row>
    <row r="14" spans="1:20" ht="15.75" customHeight="1">
      <c r="A14" s="321" t="s">
        <v>161</v>
      </c>
      <c r="B14" s="100"/>
      <c r="C14" s="100"/>
      <c r="D14" s="100"/>
      <c r="E14" s="100"/>
      <c r="F14" s="152">
        <v>3</v>
      </c>
      <c r="G14" s="185">
        <f>0.179+0.2</f>
        <v>0.379</v>
      </c>
      <c r="H14" s="43">
        <v>1</v>
      </c>
      <c r="I14" s="47">
        <f>G14*H14</f>
        <v>0.379</v>
      </c>
      <c r="J14" s="44"/>
      <c r="K14" s="65"/>
      <c r="L14" s="44">
        <f>I14</f>
        <v>0.379</v>
      </c>
      <c r="M14" s="42"/>
      <c r="N14" s="42"/>
      <c r="O14" s="44">
        <f>I14</f>
        <v>0.379</v>
      </c>
      <c r="P14" s="42"/>
      <c r="Q14" s="42"/>
      <c r="R14" s="44">
        <f>I14</f>
        <v>0.379</v>
      </c>
      <c r="S14" s="42"/>
      <c r="T14" s="46"/>
    </row>
    <row r="15" spans="1:20" ht="15.75" customHeight="1">
      <c r="A15" s="321" t="s">
        <v>131</v>
      </c>
      <c r="B15" s="100"/>
      <c r="C15" s="100"/>
      <c r="D15" s="100"/>
      <c r="E15" s="100"/>
      <c r="F15" s="152">
        <v>3</v>
      </c>
      <c r="G15" s="185">
        <v>5</v>
      </c>
      <c r="H15" s="43">
        <v>1</v>
      </c>
      <c r="I15" s="47">
        <f>G15*H15</f>
        <v>5</v>
      </c>
      <c r="J15" s="44"/>
      <c r="K15" s="65"/>
      <c r="L15" s="44">
        <f>I15</f>
        <v>5</v>
      </c>
      <c r="M15" s="42"/>
      <c r="N15" s="42"/>
      <c r="O15" s="44">
        <f>I15</f>
        <v>5</v>
      </c>
      <c r="P15" s="42"/>
      <c r="Q15" s="42"/>
      <c r="R15" s="44">
        <f>I15</f>
        <v>5</v>
      </c>
      <c r="S15" s="42"/>
      <c r="T15" s="46"/>
    </row>
    <row r="16" spans="1:20" ht="15.75" customHeight="1">
      <c r="A16" s="321" t="s">
        <v>132</v>
      </c>
      <c r="B16" s="100"/>
      <c r="C16" s="100"/>
      <c r="D16" s="100"/>
      <c r="E16" s="100"/>
      <c r="F16" s="152">
        <v>3</v>
      </c>
      <c r="G16" s="185">
        <v>0.25</v>
      </c>
      <c r="H16" s="43">
        <v>1</v>
      </c>
      <c r="I16" s="47">
        <f>G16*H16</f>
        <v>0.25</v>
      </c>
      <c r="J16" s="44"/>
      <c r="K16" s="65"/>
      <c r="L16" s="44">
        <f>I16</f>
        <v>0.25</v>
      </c>
      <c r="M16" s="42"/>
      <c r="N16" s="42"/>
      <c r="O16" s="44">
        <f>I16</f>
        <v>0.25</v>
      </c>
      <c r="P16" s="42"/>
      <c r="Q16" s="42"/>
      <c r="R16" s="44">
        <f>I16</f>
        <v>0.25</v>
      </c>
      <c r="S16" s="42"/>
      <c r="T16" s="46"/>
    </row>
    <row r="17" spans="1:21" ht="15.75" customHeight="1">
      <c r="A17" s="339" t="s">
        <v>133</v>
      </c>
      <c r="B17" s="100"/>
      <c r="C17" s="100"/>
      <c r="D17" s="100"/>
      <c r="E17" s="100"/>
      <c r="F17" s="152">
        <v>4</v>
      </c>
      <c r="G17" s="185">
        <v>0.61</v>
      </c>
      <c r="H17" s="43">
        <v>1</v>
      </c>
      <c r="I17" s="47">
        <f>G17*H17</f>
        <v>0.61</v>
      </c>
      <c r="J17" s="44">
        <f>+I17</f>
        <v>0.61</v>
      </c>
      <c r="K17" s="65"/>
      <c r="L17" s="44"/>
      <c r="M17" s="42"/>
      <c r="N17" s="42"/>
      <c r="O17" s="44"/>
      <c r="P17" s="42"/>
      <c r="Q17" s="42"/>
      <c r="R17" s="44"/>
      <c r="S17" s="42"/>
      <c r="T17" s="46"/>
      <c r="U17" s="6" t="s">
        <v>164</v>
      </c>
    </row>
    <row r="18" spans="1:20" ht="15.75" customHeight="1">
      <c r="A18" s="110"/>
      <c r="B18" s="102"/>
      <c r="C18" s="102"/>
      <c r="D18" s="102"/>
      <c r="E18" s="102"/>
      <c r="F18" s="154"/>
      <c r="G18" s="185"/>
      <c r="H18" s="43"/>
      <c r="I18" s="47"/>
      <c r="J18" s="44"/>
      <c r="K18" s="65"/>
      <c r="L18" s="44"/>
      <c r="M18" s="42"/>
      <c r="N18" s="42"/>
      <c r="O18" s="44"/>
      <c r="P18" s="42"/>
      <c r="Q18" s="42"/>
      <c r="R18" s="44"/>
      <c r="S18" s="42"/>
      <c r="T18" s="46"/>
    </row>
    <row r="19" spans="1:20" ht="15.75" customHeight="1">
      <c r="A19" s="106"/>
      <c r="B19" s="100"/>
      <c r="C19" s="100"/>
      <c r="D19" s="100"/>
      <c r="E19" s="100"/>
      <c r="F19" s="152"/>
      <c r="G19" s="42"/>
      <c r="H19" s="43"/>
      <c r="I19" s="47"/>
      <c r="J19" s="44"/>
      <c r="K19" s="65"/>
      <c r="L19" s="44"/>
      <c r="M19" s="42"/>
      <c r="N19" s="42"/>
      <c r="O19" s="44"/>
      <c r="P19" s="42"/>
      <c r="Q19" s="42"/>
      <c r="R19" s="44"/>
      <c r="S19" s="42"/>
      <c r="T19" s="46"/>
    </row>
    <row r="20" spans="1:20" ht="15.75" customHeight="1">
      <c r="A20" s="83"/>
      <c r="B20" s="101"/>
      <c r="C20" s="101"/>
      <c r="D20" s="101"/>
      <c r="E20" s="101"/>
      <c r="F20" s="153"/>
      <c r="G20" s="42"/>
      <c r="H20" s="43"/>
      <c r="I20" s="47"/>
      <c r="J20" s="44"/>
      <c r="K20" s="65"/>
      <c r="L20" s="44"/>
      <c r="M20" s="42"/>
      <c r="N20" s="42"/>
      <c r="O20" s="44"/>
      <c r="P20" s="42"/>
      <c r="Q20" s="42"/>
      <c r="R20" s="44"/>
      <c r="S20" s="42"/>
      <c r="T20" s="46"/>
    </row>
    <row r="21" spans="1:20" ht="15.75" customHeight="1">
      <c r="A21" s="106"/>
      <c r="B21" s="100"/>
      <c r="C21" s="100"/>
      <c r="D21" s="100"/>
      <c r="E21" s="100"/>
      <c r="F21" s="152"/>
      <c r="G21" s="42"/>
      <c r="H21" s="43"/>
      <c r="I21" s="47"/>
      <c r="J21" s="44"/>
      <c r="K21" s="65"/>
      <c r="L21" s="44"/>
      <c r="M21" s="42"/>
      <c r="N21" s="42"/>
      <c r="O21" s="44"/>
      <c r="P21" s="42"/>
      <c r="Q21" s="42"/>
      <c r="R21" s="44"/>
      <c r="S21" s="42"/>
      <c r="T21" s="46"/>
    </row>
    <row r="22" spans="1:20" ht="15.75" customHeight="1">
      <c r="A22" s="106"/>
      <c r="B22" s="100"/>
      <c r="C22" s="100"/>
      <c r="D22" s="100"/>
      <c r="E22" s="100"/>
      <c r="F22" s="152"/>
      <c r="G22" s="42"/>
      <c r="H22" s="43"/>
      <c r="I22" s="47"/>
      <c r="J22" s="44"/>
      <c r="K22" s="65"/>
      <c r="L22" s="44"/>
      <c r="M22" s="42"/>
      <c r="N22" s="42"/>
      <c r="O22" s="44"/>
      <c r="P22" s="42"/>
      <c r="Q22" s="42"/>
      <c r="R22" s="44"/>
      <c r="S22" s="42"/>
      <c r="T22" s="46"/>
    </row>
    <row r="23" spans="1:20" ht="15.75" customHeight="1">
      <c r="A23" s="107"/>
      <c r="B23" s="102"/>
      <c r="C23" s="102"/>
      <c r="D23" s="102"/>
      <c r="E23" s="102"/>
      <c r="F23" s="154"/>
      <c r="G23" s="42"/>
      <c r="H23" s="43"/>
      <c r="I23" s="47"/>
      <c r="J23" s="44"/>
      <c r="K23" s="65"/>
      <c r="L23" s="44"/>
      <c r="M23" s="42"/>
      <c r="N23" s="42"/>
      <c r="O23" s="44"/>
      <c r="P23" s="42"/>
      <c r="Q23" s="42"/>
      <c r="R23" s="44"/>
      <c r="S23" s="42"/>
      <c r="T23" s="46"/>
    </row>
    <row r="24" spans="1:20" ht="15.75" customHeight="1">
      <c r="A24" s="106"/>
      <c r="B24" s="100"/>
      <c r="C24" s="100"/>
      <c r="D24" s="100"/>
      <c r="E24" s="100"/>
      <c r="F24" s="152"/>
      <c r="G24" s="42"/>
      <c r="H24" s="43"/>
      <c r="I24" s="47"/>
      <c r="J24" s="44"/>
      <c r="K24" s="65"/>
      <c r="L24" s="44"/>
      <c r="M24" s="42"/>
      <c r="N24" s="42"/>
      <c r="O24" s="44"/>
      <c r="P24" s="42"/>
      <c r="Q24" s="42"/>
      <c r="R24" s="44"/>
      <c r="S24" s="42"/>
      <c r="T24" s="46"/>
    </row>
    <row r="25" spans="1:20" ht="15.75" customHeight="1">
      <c r="A25" s="83"/>
      <c r="B25" s="101"/>
      <c r="C25" s="101"/>
      <c r="D25" s="101"/>
      <c r="E25" s="101"/>
      <c r="F25" s="153"/>
      <c r="G25" s="42"/>
      <c r="H25" s="43"/>
      <c r="I25" s="47"/>
      <c r="J25" s="44"/>
      <c r="K25" s="65"/>
      <c r="L25" s="44"/>
      <c r="M25" s="42"/>
      <c r="N25" s="42"/>
      <c r="O25" s="44"/>
      <c r="P25" s="42"/>
      <c r="Q25" s="42"/>
      <c r="R25" s="44"/>
      <c r="S25" s="42"/>
      <c r="T25" s="46"/>
    </row>
    <row r="26" spans="1:20" ht="15.75" customHeight="1">
      <c r="A26" s="106"/>
      <c r="B26" s="100"/>
      <c r="C26" s="100"/>
      <c r="D26" s="100"/>
      <c r="E26" s="100"/>
      <c r="F26" s="152"/>
      <c r="G26" s="42"/>
      <c r="H26" s="43"/>
      <c r="I26" s="47"/>
      <c r="J26" s="44"/>
      <c r="K26" s="65"/>
      <c r="L26" s="44"/>
      <c r="M26" s="42"/>
      <c r="N26" s="42"/>
      <c r="O26" s="44"/>
      <c r="P26" s="42"/>
      <c r="Q26" s="42"/>
      <c r="R26" s="44"/>
      <c r="S26" s="42"/>
      <c r="T26" s="46"/>
    </row>
    <row r="27" spans="1:20" ht="15.75" customHeight="1">
      <c r="A27" s="108"/>
      <c r="B27" s="100"/>
      <c r="C27" s="100"/>
      <c r="D27" s="100"/>
      <c r="E27" s="100"/>
      <c r="F27" s="152"/>
      <c r="G27" s="42"/>
      <c r="H27" s="43"/>
      <c r="I27" s="47"/>
      <c r="J27" s="44"/>
      <c r="K27" s="65"/>
      <c r="L27" s="44"/>
      <c r="M27" s="42"/>
      <c r="N27" s="42"/>
      <c r="O27" s="44"/>
      <c r="P27" s="42"/>
      <c r="Q27" s="42"/>
      <c r="R27" s="44"/>
      <c r="S27" s="42"/>
      <c r="T27" s="46"/>
    </row>
    <row r="28" spans="1:20" ht="15.75" customHeight="1">
      <c r="A28" s="106"/>
      <c r="B28" s="100"/>
      <c r="C28" s="100"/>
      <c r="D28" s="100"/>
      <c r="E28" s="100"/>
      <c r="F28" s="152"/>
      <c r="G28" s="42"/>
      <c r="H28" s="43"/>
      <c r="I28" s="47"/>
      <c r="J28" s="44"/>
      <c r="K28" s="65"/>
      <c r="L28" s="44"/>
      <c r="M28" s="42"/>
      <c r="N28" s="42"/>
      <c r="O28" s="44"/>
      <c r="P28" s="42"/>
      <c r="Q28" s="42"/>
      <c r="R28" s="44"/>
      <c r="S28" s="42"/>
      <c r="T28" s="46"/>
    </row>
    <row r="29" spans="1:20" ht="15.75" customHeight="1">
      <c r="A29" s="107"/>
      <c r="B29" s="102"/>
      <c r="C29" s="102"/>
      <c r="D29" s="102"/>
      <c r="E29" s="102"/>
      <c r="F29" s="154"/>
      <c r="G29" s="42"/>
      <c r="H29" s="43"/>
      <c r="I29" s="47"/>
      <c r="J29" s="44"/>
      <c r="K29" s="65"/>
      <c r="L29" s="44"/>
      <c r="M29" s="42"/>
      <c r="N29" s="42"/>
      <c r="O29" s="44"/>
      <c r="P29" s="42"/>
      <c r="Q29" s="42"/>
      <c r="R29" s="44"/>
      <c r="S29" s="42"/>
      <c r="T29" s="46"/>
    </row>
    <row r="30" spans="1:20" ht="15.75" customHeight="1">
      <c r="A30" s="79"/>
      <c r="B30" s="100"/>
      <c r="C30" s="100"/>
      <c r="D30" s="100"/>
      <c r="E30" s="100"/>
      <c r="F30" s="152"/>
      <c r="G30" s="42"/>
      <c r="H30" s="43"/>
      <c r="I30" s="47"/>
      <c r="J30" s="44"/>
      <c r="K30" s="65"/>
      <c r="L30" s="44"/>
      <c r="M30" s="42"/>
      <c r="N30" s="42"/>
      <c r="O30" s="44"/>
      <c r="P30" s="42"/>
      <c r="Q30" s="42"/>
      <c r="R30" s="44"/>
      <c r="S30" s="42"/>
      <c r="T30" s="46"/>
    </row>
    <row r="31" spans="1:20" ht="15.75" customHeight="1">
      <c r="A31" s="109"/>
      <c r="B31" s="101"/>
      <c r="C31" s="101"/>
      <c r="D31" s="101"/>
      <c r="E31" s="101"/>
      <c r="F31" s="153"/>
      <c r="G31" s="42"/>
      <c r="H31" s="43"/>
      <c r="I31" s="47"/>
      <c r="J31" s="44"/>
      <c r="K31" s="65"/>
      <c r="L31" s="44"/>
      <c r="M31" s="42"/>
      <c r="N31" s="42"/>
      <c r="O31" s="44"/>
      <c r="P31" s="42"/>
      <c r="Q31" s="42"/>
      <c r="R31" s="44"/>
      <c r="S31" s="42"/>
      <c r="T31" s="46"/>
    </row>
    <row r="32" spans="1:20" ht="15.75" customHeight="1">
      <c r="A32" s="106"/>
      <c r="B32" s="100"/>
      <c r="C32" s="100"/>
      <c r="D32" s="100"/>
      <c r="E32" s="100"/>
      <c r="F32" s="152"/>
      <c r="G32" s="42"/>
      <c r="H32" s="43"/>
      <c r="I32" s="47"/>
      <c r="J32" s="44"/>
      <c r="K32" s="65"/>
      <c r="L32" s="44"/>
      <c r="M32" s="42"/>
      <c r="N32" s="42"/>
      <c r="O32" s="44"/>
      <c r="P32" s="42"/>
      <c r="Q32" s="42"/>
      <c r="R32" s="44"/>
      <c r="S32" s="42"/>
      <c r="T32" s="46"/>
    </row>
    <row r="33" spans="1:20" ht="15.75" customHeight="1">
      <c r="A33" s="110"/>
      <c r="B33" s="102"/>
      <c r="C33" s="102"/>
      <c r="D33" s="102"/>
      <c r="E33" s="102"/>
      <c r="F33" s="154"/>
      <c r="G33" s="42"/>
      <c r="H33" s="43"/>
      <c r="I33" s="47"/>
      <c r="J33" s="44"/>
      <c r="K33" s="65"/>
      <c r="L33" s="44"/>
      <c r="M33" s="42"/>
      <c r="N33" s="42"/>
      <c r="O33" s="44"/>
      <c r="P33" s="42"/>
      <c r="Q33" s="42"/>
      <c r="R33" s="44"/>
      <c r="S33" s="42"/>
      <c r="T33" s="46"/>
    </row>
    <row r="34" spans="1:20" ht="15.75" customHeight="1">
      <c r="A34" s="79"/>
      <c r="B34" s="100"/>
      <c r="C34" s="100"/>
      <c r="D34" s="100"/>
      <c r="E34" s="100"/>
      <c r="F34" s="152"/>
      <c r="G34" s="67"/>
      <c r="H34" s="84"/>
      <c r="I34" s="45"/>
      <c r="J34" s="44"/>
      <c r="K34" s="65"/>
      <c r="L34" s="44"/>
      <c r="M34" s="42"/>
      <c r="N34" s="42"/>
      <c r="O34" s="44"/>
      <c r="P34" s="42"/>
      <c r="Q34" s="42"/>
      <c r="R34" s="44"/>
      <c r="S34" s="42"/>
      <c r="T34" s="46"/>
    </row>
    <row r="35" spans="1:20" ht="15.75" customHeight="1">
      <c r="A35" s="109"/>
      <c r="B35" s="101"/>
      <c r="C35" s="101"/>
      <c r="D35" s="101"/>
      <c r="E35" s="101"/>
      <c r="F35" s="153"/>
      <c r="G35" s="42"/>
      <c r="H35" s="43"/>
      <c r="I35" s="47"/>
      <c r="J35" s="44"/>
      <c r="K35" s="65"/>
      <c r="L35" s="44"/>
      <c r="M35" s="42"/>
      <c r="N35" s="42"/>
      <c r="O35" s="44"/>
      <c r="P35" s="42"/>
      <c r="Q35" s="42"/>
      <c r="R35" s="44"/>
      <c r="S35" s="42"/>
      <c r="T35" s="46"/>
    </row>
    <row r="36" spans="1:20" ht="15.75" customHeight="1">
      <c r="A36" s="106"/>
      <c r="B36" s="100"/>
      <c r="C36" s="100"/>
      <c r="D36" s="100"/>
      <c r="E36" s="100"/>
      <c r="F36" s="152"/>
      <c r="G36" s="42"/>
      <c r="H36" s="43"/>
      <c r="I36" s="47"/>
      <c r="J36" s="44"/>
      <c r="K36" s="65"/>
      <c r="L36" s="44"/>
      <c r="M36" s="42"/>
      <c r="N36" s="42"/>
      <c r="O36" s="44"/>
      <c r="P36" s="42"/>
      <c r="Q36" s="42"/>
      <c r="R36" s="44"/>
      <c r="S36" s="42"/>
      <c r="T36" s="46"/>
    </row>
    <row r="37" spans="1:20" ht="15.75" customHeight="1" thickBot="1">
      <c r="A37" s="111"/>
      <c r="B37" s="104"/>
      <c r="C37" s="104"/>
      <c r="D37" s="104"/>
      <c r="E37" s="104"/>
      <c r="F37" s="155"/>
      <c r="G37" s="48"/>
      <c r="H37" s="75"/>
      <c r="I37" s="62"/>
      <c r="J37" s="50"/>
      <c r="K37" s="49"/>
      <c r="L37" s="50"/>
      <c r="M37" s="48"/>
      <c r="N37" s="48"/>
      <c r="O37" s="50"/>
      <c r="P37" s="48"/>
      <c r="Q37" s="48"/>
      <c r="R37" s="50"/>
      <c r="S37" s="48"/>
      <c r="T37" s="51"/>
    </row>
    <row r="38" spans="10:11" ht="7.5" customHeight="1" thickBot="1" thickTop="1">
      <c r="J38" s="52"/>
      <c r="K38" s="64"/>
    </row>
    <row r="39" spans="1:20" ht="13.5" thickBot="1">
      <c r="A39" s="138" t="s">
        <v>19</v>
      </c>
      <c r="B39" s="139"/>
      <c r="C39" s="139"/>
      <c r="D39" s="139"/>
      <c r="E39" s="139"/>
      <c r="F39" s="140" t="s">
        <v>2</v>
      </c>
      <c r="G39" s="141">
        <f>SUM(G13:G37)</f>
        <v>6.839</v>
      </c>
      <c r="H39" s="142"/>
      <c r="I39" s="143">
        <f aca="true" t="shared" si="0" ref="I39:T39">SUM(I13:I37)</f>
        <v>6.839</v>
      </c>
      <c r="J39" s="144">
        <f t="shared" si="0"/>
        <v>0.61</v>
      </c>
      <c r="K39" s="143">
        <f t="shared" si="0"/>
        <v>0</v>
      </c>
      <c r="L39" s="144">
        <f t="shared" si="0"/>
        <v>6.229</v>
      </c>
      <c r="M39" s="141">
        <f t="shared" si="0"/>
        <v>0</v>
      </c>
      <c r="N39" s="141">
        <f t="shared" si="0"/>
        <v>0</v>
      </c>
      <c r="O39" s="144">
        <f t="shared" si="0"/>
        <v>6.229</v>
      </c>
      <c r="P39" s="141">
        <f t="shared" si="0"/>
        <v>0</v>
      </c>
      <c r="Q39" s="141">
        <f t="shared" si="0"/>
        <v>0</v>
      </c>
      <c r="R39" s="144">
        <f t="shared" si="0"/>
        <v>6.229</v>
      </c>
      <c r="S39" s="141">
        <f t="shared" si="0"/>
        <v>0</v>
      </c>
      <c r="T39" s="146">
        <f t="shared" si="0"/>
        <v>0</v>
      </c>
    </row>
    <row r="40" spans="10:11" ht="18.75" customHeight="1">
      <c r="J40" s="53"/>
      <c r="K40" s="53"/>
    </row>
    <row r="41" spans="1:20" ht="15">
      <c r="A41" s="9"/>
      <c r="B41" s="10"/>
      <c r="C41" s="10"/>
      <c r="D41" s="10"/>
      <c r="E41" s="10"/>
      <c r="F41" s="10" t="s">
        <v>88</v>
      </c>
      <c r="G41" s="10"/>
      <c r="H41" s="10"/>
      <c r="J41" s="8"/>
      <c r="K41" s="63"/>
      <c r="L41" s="8"/>
      <c r="M41" s="8"/>
      <c r="N41" s="8"/>
      <c r="O41" s="8"/>
      <c r="P41" s="8"/>
      <c r="Q41" s="8"/>
      <c r="R41" s="85"/>
      <c r="S41" s="10"/>
      <c r="T41" s="10"/>
    </row>
    <row r="42" spans="1:24" ht="15">
      <c r="A42" s="10"/>
      <c r="B42" s="10"/>
      <c r="C42" s="10"/>
      <c r="D42" s="10"/>
      <c r="E42" s="10"/>
      <c r="F42" s="85"/>
      <c r="G42" s="159" t="s">
        <v>50</v>
      </c>
      <c r="H42" s="95" t="s">
        <v>89</v>
      </c>
      <c r="J42" s="8"/>
      <c r="K42" s="63"/>
      <c r="L42" s="8"/>
      <c r="M42" s="8"/>
      <c r="N42" s="8"/>
      <c r="O42" s="8"/>
      <c r="P42" s="8"/>
      <c r="Q42" s="8"/>
      <c r="R42" s="85"/>
      <c r="S42" s="8"/>
      <c r="T42" s="8"/>
      <c r="W42" s="56"/>
      <c r="X42" s="56"/>
    </row>
    <row r="43" spans="1:20" ht="15">
      <c r="A43" s="8"/>
      <c r="B43" s="8"/>
      <c r="C43" s="8"/>
      <c r="D43" s="8"/>
      <c r="E43" s="8"/>
      <c r="F43" s="85"/>
      <c r="G43" s="159" t="s">
        <v>51</v>
      </c>
      <c r="H43" s="95" t="s">
        <v>90</v>
      </c>
      <c r="J43" s="8"/>
      <c r="K43" s="63"/>
      <c r="L43" s="8"/>
      <c r="M43" s="8"/>
      <c r="N43" s="8"/>
      <c r="O43" s="8"/>
      <c r="P43" s="8"/>
      <c r="Q43" s="8"/>
      <c r="R43" s="85"/>
      <c r="S43" s="8"/>
      <c r="T43" s="8"/>
    </row>
    <row r="44" spans="1:20" ht="13.5" customHeight="1">
      <c r="A44" s="8"/>
      <c r="B44" s="8"/>
      <c r="C44" s="8"/>
      <c r="D44" s="8"/>
      <c r="E44" s="8"/>
      <c r="F44" s="85"/>
      <c r="G44" s="159" t="s">
        <v>52</v>
      </c>
      <c r="H44" s="95" t="s">
        <v>91</v>
      </c>
      <c r="J44" s="8"/>
      <c r="K44" s="63"/>
      <c r="L44" s="8"/>
      <c r="M44" s="8"/>
      <c r="N44" s="8"/>
      <c r="O44" s="8"/>
      <c r="P44" s="8"/>
      <c r="Q44" s="8"/>
      <c r="R44" s="85"/>
      <c r="S44" s="8"/>
      <c r="T44" s="8"/>
    </row>
    <row r="45" spans="1:20" ht="12.75" customHeight="1">
      <c r="A45" s="8"/>
      <c r="B45" s="8"/>
      <c r="C45" s="8"/>
      <c r="D45" s="8"/>
      <c r="E45" s="8"/>
      <c r="F45" s="85"/>
      <c r="G45" s="159" t="s">
        <v>53</v>
      </c>
      <c r="H45" s="95" t="s">
        <v>92</v>
      </c>
      <c r="J45" s="8"/>
      <c r="K45" s="74"/>
      <c r="L45" s="8"/>
      <c r="M45" s="8"/>
      <c r="N45" s="8"/>
      <c r="O45" s="8"/>
      <c r="P45" s="8"/>
      <c r="Q45" s="8"/>
      <c r="R45" s="85"/>
      <c r="S45" s="8"/>
      <c r="T45" s="8"/>
    </row>
    <row r="46" spans="1:22" ht="12.75" customHeight="1">
      <c r="A46" s="8"/>
      <c r="B46" s="87"/>
      <c r="C46" s="87"/>
      <c r="D46" s="87"/>
      <c r="E46" s="87"/>
      <c r="F46" s="85"/>
      <c r="G46" s="85"/>
      <c r="H46" s="85"/>
      <c r="J46" s="8"/>
      <c r="K46" s="63"/>
      <c r="L46" s="8"/>
      <c r="M46" s="8"/>
      <c r="N46" s="63"/>
      <c r="O46" s="57"/>
      <c r="P46" s="8"/>
      <c r="Q46" s="8"/>
      <c r="R46" s="85"/>
      <c r="S46" s="86"/>
      <c r="V46" s="8"/>
    </row>
    <row r="47" spans="10:20" ht="18.75" customHeight="1">
      <c r="J47" s="8"/>
      <c r="K47" s="8"/>
      <c r="L47" s="8"/>
      <c r="M47" s="8"/>
      <c r="N47" s="8"/>
      <c r="O47" s="8"/>
      <c r="P47" s="8"/>
      <c r="Q47" s="8"/>
      <c r="R47" s="8"/>
      <c r="S47" s="58"/>
      <c r="T47" s="8"/>
    </row>
  </sheetData>
  <sheetProtection/>
  <mergeCells count="12">
    <mergeCell ref="R2:T2"/>
    <mergeCell ref="R7:T7"/>
    <mergeCell ref="J9:T9"/>
    <mergeCell ref="J10:K10"/>
    <mergeCell ref="C6:Q6"/>
    <mergeCell ref="A9:I9"/>
    <mergeCell ref="F10:F12"/>
    <mergeCell ref="L11:N11"/>
    <mergeCell ref="O11:Q11"/>
    <mergeCell ref="R11:T11"/>
    <mergeCell ref="J11:K11"/>
    <mergeCell ref="A11:C11"/>
  </mergeCells>
  <printOptions/>
  <pageMargins left="0.75" right="0.75" top="0.26" bottom="0.45" header="0.5" footer="0.5"/>
  <pageSetup fitToHeight="1" fitToWidth="1" horizontalDpi="300" verticalDpi="3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zoomScale="70" zoomScaleNormal="70" zoomScalePageLayoutView="0" workbookViewId="0" topLeftCell="A1">
      <selection activeCell="C6" sqref="C6:Q6"/>
    </sheetView>
  </sheetViews>
  <sheetFormatPr defaultColWidth="11.421875" defaultRowHeight="12.75"/>
  <cols>
    <col min="1" max="2" width="11.421875" style="6" customWidth="1"/>
    <col min="3" max="5" width="2.8515625" style="6" customWidth="1"/>
    <col min="6" max="6" width="5.7109375" style="6" customWidth="1"/>
    <col min="7" max="7" width="8.57421875" style="6" bestFit="1" customWidth="1"/>
    <col min="8" max="8" width="7.28125" style="6" bestFit="1" customWidth="1"/>
    <col min="9" max="9" width="7.8515625" style="6" bestFit="1" customWidth="1"/>
    <col min="10" max="10" width="11.7109375" style="6" bestFit="1" customWidth="1"/>
    <col min="11" max="11" width="10.7109375" style="6" bestFit="1" customWidth="1"/>
    <col min="12" max="12" width="11.7109375" style="6" bestFit="1" customWidth="1"/>
    <col min="13" max="13" width="10.7109375" style="6" bestFit="1" customWidth="1"/>
    <col min="14" max="14" width="10.28125" style="6" bestFit="1" customWidth="1"/>
    <col min="15" max="15" width="11.7109375" style="6" bestFit="1" customWidth="1"/>
    <col min="16" max="16" width="10.7109375" style="6" bestFit="1" customWidth="1"/>
    <col min="17" max="17" width="10.28125" style="6" bestFit="1" customWidth="1"/>
    <col min="18" max="18" width="11.7109375" style="6" bestFit="1" customWidth="1"/>
    <col min="19" max="19" width="10.7109375" style="6" bestFit="1" customWidth="1"/>
    <col min="20" max="20" width="10.28125" style="6" bestFit="1" customWidth="1"/>
    <col min="21" max="22" width="11.421875" style="6" customWidth="1"/>
    <col min="23" max="23" width="16.57421875" style="6" customWidth="1"/>
    <col min="24" max="16384" width="11.421875" style="6" customWidth="1"/>
  </cols>
  <sheetData>
    <row r="1" spans="1:20" ht="13.5" thickTop="1">
      <c r="A1" s="2"/>
      <c r="B1" s="3"/>
      <c r="C1" s="173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5"/>
      <c r="O1" s="3"/>
      <c r="P1" s="3"/>
      <c r="Q1" s="3"/>
      <c r="R1" s="4"/>
      <c r="S1" s="3"/>
      <c r="T1" s="5"/>
    </row>
    <row r="2" spans="1:20" ht="26.25">
      <c r="A2" s="7"/>
      <c r="B2" s="8"/>
      <c r="C2" s="172"/>
      <c r="D2" s="149"/>
      <c r="E2" s="149"/>
      <c r="F2" s="9"/>
      <c r="G2" s="9"/>
      <c r="H2" s="9"/>
      <c r="I2" s="9"/>
      <c r="J2" s="9"/>
      <c r="K2" s="9"/>
      <c r="L2" s="9"/>
      <c r="M2" s="9"/>
      <c r="N2" s="176"/>
      <c r="O2" s="9"/>
      <c r="P2" s="9"/>
      <c r="Q2" s="9"/>
      <c r="R2" s="387"/>
      <c r="S2" s="388"/>
      <c r="T2" s="389"/>
    </row>
    <row r="3" spans="1:20" ht="13.5" thickBot="1">
      <c r="A3" s="7"/>
      <c r="B3" s="8"/>
      <c r="C3" s="19"/>
      <c r="D3" s="8"/>
      <c r="E3" s="8"/>
      <c r="F3" s="8"/>
      <c r="G3" s="8"/>
      <c r="H3" s="8"/>
      <c r="I3" s="8"/>
      <c r="J3" s="8"/>
      <c r="K3" s="8"/>
      <c r="L3" s="8"/>
      <c r="M3" s="8"/>
      <c r="N3" s="55"/>
      <c r="O3" s="13"/>
      <c r="P3" s="13"/>
      <c r="Q3" s="13"/>
      <c r="R3" s="12"/>
      <c r="S3" s="14"/>
      <c r="T3" s="15"/>
    </row>
    <row r="4" spans="1:20" ht="18" thickBot="1">
      <c r="A4" s="7"/>
      <c r="B4" s="8"/>
      <c r="C4" s="16"/>
      <c r="D4" s="150"/>
      <c r="E4" s="150"/>
      <c r="F4" s="17"/>
      <c r="G4" s="17"/>
      <c r="H4" s="17"/>
      <c r="I4" s="17"/>
      <c r="J4" s="17"/>
      <c r="K4" s="17"/>
      <c r="L4" s="17"/>
      <c r="M4" s="17"/>
      <c r="N4" s="131"/>
      <c r="O4" s="17"/>
      <c r="P4" s="17"/>
      <c r="Q4" s="17"/>
      <c r="R4" s="18"/>
      <c r="S4" s="10"/>
      <c r="T4" s="11"/>
    </row>
    <row r="5" spans="1:20" ht="6.75" customHeight="1">
      <c r="A5" s="7"/>
      <c r="B5" s="8"/>
      <c r="C5" s="1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9"/>
      <c r="S5" s="8"/>
      <c r="T5" s="20"/>
    </row>
    <row r="6" spans="1:20" ht="24" customHeight="1">
      <c r="A6" s="7"/>
      <c r="B6" s="8"/>
      <c r="C6" s="390" t="s">
        <v>167</v>
      </c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91"/>
      <c r="R6" s="1"/>
      <c r="S6" s="10"/>
      <c r="T6" s="11"/>
    </row>
    <row r="7" spans="1:20" ht="16.5" customHeight="1" thickBot="1">
      <c r="A7" s="21"/>
      <c r="B7" s="22"/>
      <c r="C7" s="23" t="s">
        <v>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5"/>
      <c r="R7" s="395" t="s">
        <v>27</v>
      </c>
      <c r="S7" s="396"/>
      <c r="T7" s="397"/>
    </row>
    <row r="8" ht="6" customHeight="1" thickBot="1" thickTop="1"/>
    <row r="9" spans="1:20" ht="18.75" customHeight="1" thickBot="1" thickTop="1">
      <c r="A9" s="398" t="s">
        <v>156</v>
      </c>
      <c r="B9" s="399"/>
      <c r="C9" s="399"/>
      <c r="D9" s="399"/>
      <c r="E9" s="399"/>
      <c r="F9" s="399"/>
      <c r="G9" s="399"/>
      <c r="H9" s="399"/>
      <c r="I9" s="400"/>
      <c r="J9" s="401" t="s">
        <v>62</v>
      </c>
      <c r="K9" s="402"/>
      <c r="L9" s="402"/>
      <c r="M9" s="402"/>
      <c r="N9" s="402"/>
      <c r="O9" s="402"/>
      <c r="P9" s="402"/>
      <c r="Q9" s="402"/>
      <c r="R9" s="402"/>
      <c r="S9" s="402"/>
      <c r="T9" s="403"/>
    </row>
    <row r="10" spans="1:20" ht="24.75" customHeight="1">
      <c r="A10" s="26"/>
      <c r="B10" s="27"/>
      <c r="C10" s="27"/>
      <c r="D10" s="27"/>
      <c r="E10" s="27"/>
      <c r="F10" s="413" t="s">
        <v>81</v>
      </c>
      <c r="G10" s="28" t="s">
        <v>82</v>
      </c>
      <c r="H10" s="28" t="s">
        <v>10</v>
      </c>
      <c r="I10" s="29" t="s">
        <v>78</v>
      </c>
      <c r="J10" s="416" t="s">
        <v>65</v>
      </c>
      <c r="K10" s="417"/>
      <c r="L10" s="30" t="s">
        <v>66</v>
      </c>
      <c r="M10" s="31"/>
      <c r="N10" s="32"/>
      <c r="O10" s="59" t="s">
        <v>67</v>
      </c>
      <c r="P10" s="31"/>
      <c r="Q10" s="32"/>
      <c r="R10" s="59" t="s">
        <v>15</v>
      </c>
      <c r="S10" s="70" t="s">
        <v>68</v>
      </c>
      <c r="T10" s="71"/>
    </row>
    <row r="11" spans="1:20" ht="14.25" customHeight="1">
      <c r="A11" s="421" t="s">
        <v>80</v>
      </c>
      <c r="B11" s="422"/>
      <c r="C11" s="422"/>
      <c r="D11" s="10"/>
      <c r="E11" s="10"/>
      <c r="F11" s="414"/>
      <c r="G11" s="34" t="s">
        <v>77</v>
      </c>
      <c r="H11" s="34" t="s">
        <v>11</v>
      </c>
      <c r="I11" s="35" t="s">
        <v>79</v>
      </c>
      <c r="J11" s="409" t="s">
        <v>69</v>
      </c>
      <c r="K11" s="411"/>
      <c r="L11" s="409" t="s">
        <v>69</v>
      </c>
      <c r="M11" s="410"/>
      <c r="N11" s="411"/>
      <c r="O11" s="409" t="s">
        <v>69</v>
      </c>
      <c r="P11" s="410"/>
      <c r="Q11" s="411"/>
      <c r="R11" s="409" t="s">
        <v>69</v>
      </c>
      <c r="S11" s="410"/>
      <c r="T11" s="412"/>
    </row>
    <row r="12" spans="1:20" ht="17.25" customHeight="1" thickBot="1">
      <c r="A12" s="36"/>
      <c r="B12" s="37"/>
      <c r="C12" s="37"/>
      <c r="D12" s="37"/>
      <c r="E12" s="37"/>
      <c r="F12" s="415"/>
      <c r="G12" s="38" t="s">
        <v>2</v>
      </c>
      <c r="H12" s="39" t="s">
        <v>1</v>
      </c>
      <c r="I12" s="38" t="s">
        <v>2</v>
      </c>
      <c r="J12" s="40" t="s">
        <v>70</v>
      </c>
      <c r="K12" s="41" t="s">
        <v>71</v>
      </c>
      <c r="L12" s="40" t="s">
        <v>70</v>
      </c>
      <c r="M12" s="41" t="s">
        <v>71</v>
      </c>
      <c r="N12" s="66" t="s">
        <v>0</v>
      </c>
      <c r="O12" s="40" t="s">
        <v>70</v>
      </c>
      <c r="P12" s="41" t="s">
        <v>71</v>
      </c>
      <c r="Q12" s="66" t="s">
        <v>0</v>
      </c>
      <c r="R12" s="40" t="s">
        <v>70</v>
      </c>
      <c r="S12" s="41" t="s">
        <v>71</v>
      </c>
      <c r="T12" s="51" t="s">
        <v>0</v>
      </c>
    </row>
    <row r="13" spans="1:20" ht="15.75" customHeight="1" thickTop="1">
      <c r="A13" s="114" t="s">
        <v>32</v>
      </c>
      <c r="B13" s="100"/>
      <c r="C13" s="100"/>
      <c r="D13" s="100"/>
      <c r="E13" s="100"/>
      <c r="F13" s="156">
        <v>2</v>
      </c>
      <c r="G13" s="42">
        <v>0.01</v>
      </c>
      <c r="H13" s="43">
        <v>0.5</v>
      </c>
      <c r="I13" s="47">
        <f>G13*H13</f>
        <v>0.005</v>
      </c>
      <c r="J13" s="182">
        <f>+I13</f>
        <v>0.005</v>
      </c>
      <c r="K13" s="264"/>
      <c r="L13" s="182">
        <f>+I13</f>
        <v>0.005</v>
      </c>
      <c r="M13" s="185"/>
      <c r="N13" s="185"/>
      <c r="O13" s="182">
        <f>+I13</f>
        <v>0.005</v>
      </c>
      <c r="P13" s="185"/>
      <c r="Q13" s="185"/>
      <c r="R13" s="182">
        <f>+O13</f>
        <v>0.005</v>
      </c>
      <c r="S13" s="185"/>
      <c r="T13" s="265"/>
    </row>
    <row r="14" spans="1:20" ht="15.75" customHeight="1">
      <c r="A14" s="88" t="s">
        <v>33</v>
      </c>
      <c r="B14" s="100"/>
      <c r="C14" s="100"/>
      <c r="D14" s="100"/>
      <c r="E14" s="100"/>
      <c r="F14" s="152">
        <v>2</v>
      </c>
      <c r="G14" s="42">
        <v>0.64</v>
      </c>
      <c r="H14" s="43">
        <v>0.8</v>
      </c>
      <c r="I14" s="47">
        <f aca="true" t="shared" si="0" ref="I14:I21">G14*H14</f>
        <v>0.512</v>
      </c>
      <c r="J14" s="182">
        <f aca="true" t="shared" si="1" ref="J14:J31">+I14</f>
        <v>0.512</v>
      </c>
      <c r="K14" s="264"/>
      <c r="L14" s="182">
        <f aca="true" t="shared" si="2" ref="L14:L32">+I14</f>
        <v>0.512</v>
      </c>
      <c r="M14" s="185"/>
      <c r="N14" s="185"/>
      <c r="O14" s="182">
        <f aca="true" t="shared" si="3" ref="O14:O32">+I14</f>
        <v>0.512</v>
      </c>
      <c r="P14" s="185"/>
      <c r="Q14" s="185"/>
      <c r="R14" s="182">
        <f aca="true" t="shared" si="4" ref="R14:R31">+O14</f>
        <v>0.512</v>
      </c>
      <c r="S14" s="185"/>
      <c r="T14" s="265"/>
    </row>
    <row r="15" spans="1:20" ht="15.75" customHeight="1">
      <c r="A15" s="88" t="s">
        <v>34</v>
      </c>
      <c r="B15" s="100"/>
      <c r="C15" s="100"/>
      <c r="D15" s="100"/>
      <c r="E15" s="100"/>
      <c r="F15" s="152">
        <v>2</v>
      </c>
      <c r="G15" s="42">
        <v>0.3</v>
      </c>
      <c r="H15" s="43">
        <v>0.8</v>
      </c>
      <c r="I15" s="47">
        <f t="shared" si="0"/>
        <v>0.24</v>
      </c>
      <c r="J15" s="182">
        <f t="shared" si="1"/>
        <v>0.24</v>
      </c>
      <c r="K15" s="264"/>
      <c r="L15" s="182">
        <f t="shared" si="2"/>
        <v>0.24</v>
      </c>
      <c r="M15" s="185"/>
      <c r="N15" s="185"/>
      <c r="O15" s="182">
        <f t="shared" si="3"/>
        <v>0.24</v>
      </c>
      <c r="P15" s="185"/>
      <c r="Q15" s="185"/>
      <c r="R15" s="182">
        <f t="shared" si="4"/>
        <v>0.24</v>
      </c>
      <c r="S15" s="185"/>
      <c r="T15" s="265"/>
    </row>
    <row r="16" spans="1:20" ht="15.75" customHeight="1">
      <c r="A16" s="114" t="s">
        <v>37</v>
      </c>
      <c r="B16" s="100"/>
      <c r="C16" s="100"/>
      <c r="D16" s="100"/>
      <c r="E16" s="100"/>
      <c r="F16" s="152">
        <v>2</v>
      </c>
      <c r="G16" s="42">
        <v>0.012</v>
      </c>
      <c r="H16" s="43">
        <v>0.5</v>
      </c>
      <c r="I16" s="47">
        <f t="shared" si="0"/>
        <v>0.006</v>
      </c>
      <c r="J16" s="182">
        <f t="shared" si="1"/>
        <v>0.006</v>
      </c>
      <c r="K16" s="264"/>
      <c r="L16" s="182">
        <f t="shared" si="2"/>
        <v>0.006</v>
      </c>
      <c r="M16" s="185"/>
      <c r="N16" s="185"/>
      <c r="O16" s="182">
        <f t="shared" si="3"/>
        <v>0.006</v>
      </c>
      <c r="P16" s="185"/>
      <c r="Q16" s="185"/>
      <c r="R16" s="182">
        <f t="shared" si="4"/>
        <v>0.006</v>
      </c>
      <c r="S16" s="185"/>
      <c r="T16" s="265"/>
    </row>
    <row r="17" spans="1:20" ht="15.75" customHeight="1">
      <c r="A17" s="88" t="s">
        <v>35</v>
      </c>
      <c r="B17" s="100"/>
      <c r="C17" s="100"/>
      <c r="D17" s="100"/>
      <c r="E17" s="100"/>
      <c r="F17" s="152">
        <v>2</v>
      </c>
      <c r="G17" s="42">
        <v>0.3</v>
      </c>
      <c r="H17" s="43">
        <v>0.5</v>
      </c>
      <c r="I17" s="47">
        <f t="shared" si="0"/>
        <v>0.15</v>
      </c>
      <c r="J17" s="182">
        <f t="shared" si="1"/>
        <v>0.15</v>
      </c>
      <c r="K17" s="264"/>
      <c r="L17" s="182">
        <f t="shared" si="2"/>
        <v>0.15</v>
      </c>
      <c r="M17" s="185"/>
      <c r="N17" s="185"/>
      <c r="O17" s="182">
        <f t="shared" si="3"/>
        <v>0.15</v>
      </c>
      <c r="P17" s="185"/>
      <c r="Q17" s="185"/>
      <c r="R17" s="182">
        <f t="shared" si="4"/>
        <v>0.15</v>
      </c>
      <c r="S17" s="185"/>
      <c r="T17" s="265"/>
    </row>
    <row r="18" spans="1:20" ht="15.75" customHeight="1">
      <c r="A18" s="88" t="s">
        <v>36</v>
      </c>
      <c r="B18" s="100"/>
      <c r="C18" s="100"/>
      <c r="D18" s="100"/>
      <c r="E18" s="100"/>
      <c r="F18" s="152">
        <v>2</v>
      </c>
      <c r="G18" s="42">
        <v>0.3</v>
      </c>
      <c r="H18" s="43">
        <v>0.5</v>
      </c>
      <c r="I18" s="47">
        <f t="shared" si="0"/>
        <v>0.15</v>
      </c>
      <c r="J18" s="182">
        <f t="shared" si="1"/>
        <v>0.15</v>
      </c>
      <c r="K18" s="264"/>
      <c r="L18" s="182">
        <f t="shared" si="2"/>
        <v>0.15</v>
      </c>
      <c r="M18" s="185"/>
      <c r="N18" s="185"/>
      <c r="O18" s="182">
        <f t="shared" si="3"/>
        <v>0.15</v>
      </c>
      <c r="P18" s="185"/>
      <c r="Q18" s="185"/>
      <c r="R18" s="182">
        <f t="shared" si="4"/>
        <v>0.15</v>
      </c>
      <c r="S18" s="185"/>
      <c r="T18" s="265"/>
    </row>
    <row r="19" spans="1:20" ht="15.75" customHeight="1">
      <c r="A19" s="88" t="s">
        <v>72</v>
      </c>
      <c r="B19" s="100"/>
      <c r="C19" s="100"/>
      <c r="D19" s="100"/>
      <c r="E19" s="100"/>
      <c r="F19" s="152">
        <v>3</v>
      </c>
      <c r="G19" s="42">
        <v>0.5</v>
      </c>
      <c r="H19" s="43">
        <v>1</v>
      </c>
      <c r="I19" s="47">
        <f t="shared" si="0"/>
        <v>0.5</v>
      </c>
      <c r="J19" s="182">
        <f t="shared" si="1"/>
        <v>0.5</v>
      </c>
      <c r="K19" s="264"/>
      <c r="L19" s="182">
        <f t="shared" si="2"/>
        <v>0.5</v>
      </c>
      <c r="M19" s="185"/>
      <c r="N19" s="185"/>
      <c r="O19" s="182">
        <f t="shared" si="3"/>
        <v>0.5</v>
      </c>
      <c r="P19" s="185"/>
      <c r="Q19" s="185"/>
      <c r="R19" s="182">
        <f t="shared" si="4"/>
        <v>0.5</v>
      </c>
      <c r="S19" s="185"/>
      <c r="T19" s="265"/>
    </row>
    <row r="20" spans="1:20" ht="15.75" customHeight="1">
      <c r="A20" s="88" t="s">
        <v>38</v>
      </c>
      <c r="B20" s="100"/>
      <c r="C20" s="100"/>
      <c r="D20" s="100"/>
      <c r="E20" s="100"/>
      <c r="F20" s="152">
        <v>2</v>
      </c>
      <c r="G20" s="42">
        <v>0.028</v>
      </c>
      <c r="H20" s="43">
        <v>0.5</v>
      </c>
      <c r="I20" s="47">
        <f t="shared" si="0"/>
        <v>0.014</v>
      </c>
      <c r="J20" s="182">
        <f t="shared" si="1"/>
        <v>0.014</v>
      </c>
      <c r="K20" s="264"/>
      <c r="L20" s="182">
        <f t="shared" si="2"/>
        <v>0.014</v>
      </c>
      <c r="M20" s="185"/>
      <c r="N20" s="185"/>
      <c r="O20" s="182">
        <f t="shared" si="3"/>
        <v>0.014</v>
      </c>
      <c r="P20" s="185"/>
      <c r="Q20" s="185"/>
      <c r="R20" s="182">
        <f t="shared" si="4"/>
        <v>0.014</v>
      </c>
      <c r="S20" s="185"/>
      <c r="T20" s="265"/>
    </row>
    <row r="21" spans="1:20" ht="15.75" customHeight="1">
      <c r="A21" s="88" t="s">
        <v>39</v>
      </c>
      <c r="B21" s="100"/>
      <c r="C21" s="100"/>
      <c r="D21" s="100"/>
      <c r="E21" s="100"/>
      <c r="F21" s="152">
        <v>2</v>
      </c>
      <c r="G21" s="42">
        <v>1</v>
      </c>
      <c r="H21" s="43">
        <v>1</v>
      </c>
      <c r="I21" s="47">
        <f t="shared" si="0"/>
        <v>1</v>
      </c>
      <c r="J21" s="182">
        <f t="shared" si="1"/>
        <v>1</v>
      </c>
      <c r="K21" s="264"/>
      <c r="L21" s="182">
        <f t="shared" si="2"/>
        <v>1</v>
      </c>
      <c r="M21" s="185"/>
      <c r="N21" s="185"/>
      <c r="O21" s="182">
        <f t="shared" si="3"/>
        <v>1</v>
      </c>
      <c r="P21" s="185"/>
      <c r="Q21" s="185"/>
      <c r="R21" s="182">
        <f t="shared" si="4"/>
        <v>1</v>
      </c>
      <c r="S21" s="185"/>
      <c r="T21" s="265"/>
    </row>
    <row r="22" spans="1:20" ht="15.75" customHeight="1">
      <c r="A22" s="88" t="s">
        <v>40</v>
      </c>
      <c r="B22" s="100"/>
      <c r="C22" s="100"/>
      <c r="D22" s="100"/>
      <c r="E22" s="100"/>
      <c r="F22" s="152">
        <v>3</v>
      </c>
      <c r="G22" s="42">
        <v>0.1</v>
      </c>
      <c r="H22" s="43">
        <v>0.8</v>
      </c>
      <c r="I22" s="65">
        <f>G22*H22</f>
        <v>0.08000000000000002</v>
      </c>
      <c r="J22" s="182">
        <f t="shared" si="1"/>
        <v>0.08000000000000002</v>
      </c>
      <c r="K22" s="264"/>
      <c r="L22" s="182">
        <f t="shared" si="2"/>
        <v>0.08000000000000002</v>
      </c>
      <c r="M22" s="185"/>
      <c r="N22" s="185"/>
      <c r="O22" s="182">
        <f t="shared" si="3"/>
        <v>0.08000000000000002</v>
      </c>
      <c r="P22" s="185"/>
      <c r="Q22" s="185"/>
      <c r="R22" s="182">
        <f t="shared" si="4"/>
        <v>0.08000000000000002</v>
      </c>
      <c r="S22" s="185"/>
      <c r="T22" s="265"/>
    </row>
    <row r="23" spans="1:20" ht="15.75" customHeight="1">
      <c r="A23" s="106" t="s">
        <v>43</v>
      </c>
      <c r="B23" s="100"/>
      <c r="C23" s="100"/>
      <c r="D23" s="100"/>
      <c r="E23" s="100"/>
      <c r="F23" s="152">
        <v>3</v>
      </c>
      <c r="G23" s="42">
        <v>0.03</v>
      </c>
      <c r="H23" s="43">
        <v>0.8</v>
      </c>
      <c r="I23" s="45">
        <f aca="true" t="shared" si="5" ref="I23:I32">G23*H23</f>
        <v>0.024</v>
      </c>
      <c r="J23" s="182">
        <f t="shared" si="1"/>
        <v>0.024</v>
      </c>
      <c r="K23" s="264"/>
      <c r="L23" s="182">
        <f t="shared" si="2"/>
        <v>0.024</v>
      </c>
      <c r="M23" s="185"/>
      <c r="N23" s="185"/>
      <c r="O23" s="182">
        <f t="shared" si="3"/>
        <v>0.024</v>
      </c>
      <c r="P23" s="185"/>
      <c r="Q23" s="185"/>
      <c r="R23" s="182">
        <f t="shared" si="4"/>
        <v>0.024</v>
      </c>
      <c r="S23" s="185"/>
      <c r="T23" s="265"/>
    </row>
    <row r="24" spans="1:20" ht="15.75" customHeight="1">
      <c r="A24" s="106" t="s">
        <v>7</v>
      </c>
      <c r="B24" s="100"/>
      <c r="C24" s="100"/>
      <c r="D24" s="100"/>
      <c r="E24" s="100"/>
      <c r="F24" s="152">
        <v>2</v>
      </c>
      <c r="G24" s="42">
        <v>0.2</v>
      </c>
      <c r="H24" s="43">
        <v>0.5</v>
      </c>
      <c r="I24" s="45">
        <f t="shared" si="5"/>
        <v>0.1</v>
      </c>
      <c r="J24" s="182">
        <f t="shared" si="1"/>
        <v>0.1</v>
      </c>
      <c r="K24" s="264"/>
      <c r="L24" s="182">
        <f t="shared" si="2"/>
        <v>0.1</v>
      </c>
      <c r="M24" s="185"/>
      <c r="N24" s="185"/>
      <c r="O24" s="182">
        <f t="shared" si="3"/>
        <v>0.1</v>
      </c>
      <c r="P24" s="185"/>
      <c r="Q24" s="185"/>
      <c r="R24" s="182">
        <f t="shared" si="4"/>
        <v>0.1</v>
      </c>
      <c r="S24" s="185"/>
      <c r="T24" s="265"/>
    </row>
    <row r="25" spans="1:20" ht="15.75" customHeight="1">
      <c r="A25" s="106" t="s">
        <v>4</v>
      </c>
      <c r="B25" s="100"/>
      <c r="C25" s="100"/>
      <c r="D25" s="100"/>
      <c r="E25" s="100"/>
      <c r="F25" s="152">
        <v>2</v>
      </c>
      <c r="G25" s="42">
        <v>0.1</v>
      </c>
      <c r="H25" s="43">
        <v>0.5</v>
      </c>
      <c r="I25" s="47">
        <f t="shared" si="5"/>
        <v>0.05</v>
      </c>
      <c r="J25" s="182">
        <f t="shared" si="1"/>
        <v>0.05</v>
      </c>
      <c r="K25" s="264"/>
      <c r="L25" s="182">
        <f t="shared" si="2"/>
        <v>0.05</v>
      </c>
      <c r="M25" s="185"/>
      <c r="N25" s="185"/>
      <c r="O25" s="182">
        <f t="shared" si="3"/>
        <v>0.05</v>
      </c>
      <c r="P25" s="185"/>
      <c r="Q25" s="185"/>
      <c r="R25" s="182">
        <f t="shared" si="4"/>
        <v>0.05</v>
      </c>
      <c r="S25" s="185"/>
      <c r="T25" s="265"/>
    </row>
    <row r="26" spans="1:20" ht="15.75" customHeight="1">
      <c r="A26" s="106" t="s">
        <v>5</v>
      </c>
      <c r="B26" s="100"/>
      <c r="C26" s="100"/>
      <c r="D26" s="100"/>
      <c r="E26" s="100"/>
      <c r="F26" s="152">
        <v>2</v>
      </c>
      <c r="G26" s="42">
        <v>0.1</v>
      </c>
      <c r="H26" s="43">
        <v>0.5</v>
      </c>
      <c r="I26" s="47">
        <f t="shared" si="5"/>
        <v>0.05</v>
      </c>
      <c r="J26" s="182">
        <f t="shared" si="1"/>
        <v>0.05</v>
      </c>
      <c r="K26" s="264"/>
      <c r="L26" s="182">
        <f t="shared" si="2"/>
        <v>0.05</v>
      </c>
      <c r="M26" s="185"/>
      <c r="N26" s="185"/>
      <c r="O26" s="182">
        <f t="shared" si="3"/>
        <v>0.05</v>
      </c>
      <c r="P26" s="185"/>
      <c r="Q26" s="185"/>
      <c r="R26" s="182">
        <f t="shared" si="4"/>
        <v>0.05</v>
      </c>
      <c r="S26" s="185"/>
      <c r="T26" s="265"/>
    </row>
    <row r="27" spans="1:20" ht="15.75" customHeight="1">
      <c r="A27" s="106" t="s">
        <v>6</v>
      </c>
      <c r="B27" s="100"/>
      <c r="C27" s="100"/>
      <c r="D27" s="100"/>
      <c r="E27" s="100"/>
      <c r="F27" s="152">
        <v>2</v>
      </c>
      <c r="G27" s="42">
        <v>0.03</v>
      </c>
      <c r="H27" s="43">
        <v>0.5</v>
      </c>
      <c r="I27" s="47">
        <f t="shared" si="5"/>
        <v>0.015</v>
      </c>
      <c r="J27" s="182">
        <f t="shared" si="1"/>
        <v>0.015</v>
      </c>
      <c r="K27" s="264"/>
      <c r="L27" s="182">
        <f t="shared" si="2"/>
        <v>0.015</v>
      </c>
      <c r="M27" s="185"/>
      <c r="N27" s="185"/>
      <c r="O27" s="182">
        <f t="shared" si="3"/>
        <v>0.015</v>
      </c>
      <c r="P27" s="185"/>
      <c r="Q27" s="185"/>
      <c r="R27" s="182">
        <f t="shared" si="4"/>
        <v>0.015</v>
      </c>
      <c r="S27" s="185"/>
      <c r="T27" s="265"/>
    </row>
    <row r="28" spans="1:20" ht="15.75" customHeight="1">
      <c r="A28" s="106" t="s">
        <v>44</v>
      </c>
      <c r="B28" s="100"/>
      <c r="C28" s="100"/>
      <c r="D28" s="100"/>
      <c r="E28" s="100"/>
      <c r="F28" s="152">
        <v>2</v>
      </c>
      <c r="G28" s="42">
        <v>0.1</v>
      </c>
      <c r="H28" s="43">
        <v>0.5</v>
      </c>
      <c r="I28" s="47">
        <f t="shared" si="5"/>
        <v>0.05</v>
      </c>
      <c r="J28" s="182">
        <f t="shared" si="1"/>
        <v>0.05</v>
      </c>
      <c r="K28" s="186"/>
      <c r="L28" s="182">
        <f t="shared" si="2"/>
        <v>0.05</v>
      </c>
      <c r="M28" s="185"/>
      <c r="N28" s="185"/>
      <c r="O28" s="182">
        <f t="shared" si="3"/>
        <v>0.05</v>
      </c>
      <c r="P28" s="185"/>
      <c r="Q28" s="185"/>
      <c r="R28" s="182">
        <f t="shared" si="4"/>
        <v>0.05</v>
      </c>
      <c r="S28" s="185"/>
      <c r="T28" s="265"/>
    </row>
    <row r="29" spans="1:20" ht="15.75" customHeight="1">
      <c r="A29" s="106" t="s">
        <v>45</v>
      </c>
      <c r="B29" s="100"/>
      <c r="C29" s="100"/>
      <c r="D29" s="100"/>
      <c r="E29" s="100"/>
      <c r="F29" s="152">
        <v>2</v>
      </c>
      <c r="G29" s="42">
        <v>0.1</v>
      </c>
      <c r="H29" s="43">
        <v>0.5</v>
      </c>
      <c r="I29" s="47">
        <f t="shared" si="5"/>
        <v>0.05</v>
      </c>
      <c r="J29" s="182">
        <f t="shared" si="1"/>
        <v>0.05</v>
      </c>
      <c r="K29" s="264"/>
      <c r="L29" s="182">
        <f t="shared" si="2"/>
        <v>0.05</v>
      </c>
      <c r="M29" s="185"/>
      <c r="N29" s="185"/>
      <c r="O29" s="182">
        <f t="shared" si="3"/>
        <v>0.05</v>
      </c>
      <c r="P29" s="185"/>
      <c r="Q29" s="185"/>
      <c r="R29" s="182">
        <f t="shared" si="4"/>
        <v>0.05</v>
      </c>
      <c r="S29" s="185"/>
      <c r="T29" s="265"/>
    </row>
    <row r="30" spans="1:20" ht="15.75" customHeight="1">
      <c r="A30" s="106" t="s">
        <v>46</v>
      </c>
      <c r="B30" s="100"/>
      <c r="C30" s="100"/>
      <c r="D30" s="100"/>
      <c r="E30" s="100"/>
      <c r="F30" s="152">
        <v>2</v>
      </c>
      <c r="G30" s="42">
        <v>0.25</v>
      </c>
      <c r="H30" s="43">
        <v>0.5</v>
      </c>
      <c r="I30" s="47">
        <f t="shared" si="5"/>
        <v>0.125</v>
      </c>
      <c r="J30" s="182">
        <f t="shared" si="1"/>
        <v>0.125</v>
      </c>
      <c r="K30" s="264"/>
      <c r="L30" s="182">
        <f t="shared" si="2"/>
        <v>0.125</v>
      </c>
      <c r="M30" s="185"/>
      <c r="N30" s="185"/>
      <c r="O30" s="182">
        <f t="shared" si="3"/>
        <v>0.125</v>
      </c>
      <c r="P30" s="185"/>
      <c r="Q30" s="185"/>
      <c r="R30" s="182">
        <f t="shared" si="4"/>
        <v>0.125</v>
      </c>
      <c r="S30" s="185"/>
      <c r="T30" s="265"/>
    </row>
    <row r="31" spans="1:20" ht="15.75" customHeight="1">
      <c r="A31" s="106" t="s">
        <v>47</v>
      </c>
      <c r="B31" s="100"/>
      <c r="C31" s="100"/>
      <c r="D31" s="100"/>
      <c r="E31" s="100"/>
      <c r="F31" s="152">
        <v>2</v>
      </c>
      <c r="G31" s="42">
        <v>0.2</v>
      </c>
      <c r="H31" s="43">
        <v>0.5</v>
      </c>
      <c r="I31" s="47">
        <f t="shared" si="5"/>
        <v>0.1</v>
      </c>
      <c r="J31" s="182">
        <f t="shared" si="1"/>
        <v>0.1</v>
      </c>
      <c r="K31" s="264"/>
      <c r="L31" s="182">
        <f t="shared" si="2"/>
        <v>0.1</v>
      </c>
      <c r="M31" s="185"/>
      <c r="N31" s="185"/>
      <c r="O31" s="182">
        <f t="shared" si="3"/>
        <v>0.1</v>
      </c>
      <c r="P31" s="185"/>
      <c r="Q31" s="185"/>
      <c r="R31" s="182">
        <f t="shared" si="4"/>
        <v>0.1</v>
      </c>
      <c r="S31" s="185"/>
      <c r="T31" s="265"/>
    </row>
    <row r="32" spans="1:20" ht="15.75" customHeight="1">
      <c r="A32" s="177" t="s">
        <v>73</v>
      </c>
      <c r="B32" s="100"/>
      <c r="C32" s="100"/>
      <c r="D32" s="100"/>
      <c r="E32" s="100"/>
      <c r="F32" s="152">
        <v>3</v>
      </c>
      <c r="G32" s="42">
        <v>3</v>
      </c>
      <c r="H32" s="43">
        <v>1</v>
      </c>
      <c r="I32" s="47">
        <f t="shared" si="5"/>
        <v>3</v>
      </c>
      <c r="J32" s="182">
        <v>0</v>
      </c>
      <c r="K32" s="264"/>
      <c r="L32" s="182">
        <f t="shared" si="2"/>
        <v>3</v>
      </c>
      <c r="M32" s="185"/>
      <c r="N32" s="185"/>
      <c r="O32" s="182">
        <f t="shared" si="3"/>
        <v>3</v>
      </c>
      <c r="P32" s="185"/>
      <c r="Q32" s="185"/>
      <c r="R32" s="182">
        <v>0</v>
      </c>
      <c r="S32" s="185"/>
      <c r="T32" s="265">
        <f>+I32</f>
        <v>3</v>
      </c>
    </row>
    <row r="33" spans="1:20" ht="15.75" customHeight="1">
      <c r="A33" s="109"/>
      <c r="B33" s="101"/>
      <c r="C33" s="101"/>
      <c r="D33" s="101"/>
      <c r="E33" s="101"/>
      <c r="F33" s="153"/>
      <c r="G33" s="42"/>
      <c r="H33" s="43"/>
      <c r="I33" s="47"/>
      <c r="J33" s="44"/>
      <c r="K33" s="65"/>
      <c r="L33" s="44"/>
      <c r="M33" s="42"/>
      <c r="N33" s="42"/>
      <c r="O33" s="44"/>
      <c r="P33" s="42"/>
      <c r="Q33" s="42"/>
      <c r="R33" s="44"/>
      <c r="S33" s="42"/>
      <c r="T33" s="46"/>
    </row>
    <row r="34" spans="1:20" ht="15.75" customHeight="1">
      <c r="A34" s="147"/>
      <c r="B34" s="100"/>
      <c r="C34" s="100"/>
      <c r="D34" s="100"/>
      <c r="E34" s="100"/>
      <c r="F34" s="152"/>
      <c r="G34" s="42"/>
      <c r="H34" s="43"/>
      <c r="I34" s="47"/>
      <c r="J34" s="44"/>
      <c r="K34" s="65"/>
      <c r="L34" s="44"/>
      <c r="M34" s="42"/>
      <c r="N34" s="42"/>
      <c r="O34" s="44"/>
      <c r="P34" s="42"/>
      <c r="Q34" s="42"/>
      <c r="R34" s="44"/>
      <c r="S34" s="42"/>
      <c r="T34" s="46"/>
    </row>
    <row r="35" spans="1:20" ht="15.75" customHeight="1">
      <c r="A35" s="110"/>
      <c r="B35" s="102"/>
      <c r="C35" s="102"/>
      <c r="D35" s="102"/>
      <c r="E35" s="102"/>
      <c r="F35" s="154"/>
      <c r="G35" s="42"/>
      <c r="H35" s="43"/>
      <c r="I35" s="47"/>
      <c r="J35" s="44"/>
      <c r="K35" s="65"/>
      <c r="L35" s="44"/>
      <c r="M35" s="42"/>
      <c r="N35" s="42"/>
      <c r="O35" s="44"/>
      <c r="P35" s="42"/>
      <c r="Q35" s="42"/>
      <c r="R35" s="44"/>
      <c r="S35" s="42"/>
      <c r="T35" s="46"/>
    </row>
    <row r="36" spans="1:20" ht="15.75" customHeight="1">
      <c r="A36" s="79"/>
      <c r="B36" s="100"/>
      <c r="C36" s="100"/>
      <c r="D36" s="100"/>
      <c r="E36" s="100"/>
      <c r="F36" s="152"/>
      <c r="G36" s="67"/>
      <c r="H36" s="84"/>
      <c r="I36" s="45"/>
      <c r="J36" s="44"/>
      <c r="K36" s="65"/>
      <c r="L36" s="44"/>
      <c r="M36" s="42"/>
      <c r="N36" s="42"/>
      <c r="O36" s="44"/>
      <c r="P36" s="42"/>
      <c r="Q36" s="42"/>
      <c r="R36" s="44"/>
      <c r="S36" s="42"/>
      <c r="T36" s="46"/>
    </row>
    <row r="37" spans="1:20" ht="15.75" customHeight="1">
      <c r="A37" s="109"/>
      <c r="B37" s="101"/>
      <c r="C37" s="101"/>
      <c r="D37" s="101"/>
      <c r="E37" s="101"/>
      <c r="F37" s="153"/>
      <c r="G37" s="42"/>
      <c r="H37" s="43"/>
      <c r="I37" s="47"/>
      <c r="J37" s="44"/>
      <c r="K37" s="65"/>
      <c r="L37" s="44"/>
      <c r="M37" s="42"/>
      <c r="N37" s="42"/>
      <c r="O37" s="44"/>
      <c r="P37" s="42"/>
      <c r="Q37" s="42"/>
      <c r="R37" s="44"/>
      <c r="S37" s="42"/>
      <c r="T37" s="46"/>
    </row>
    <row r="38" spans="1:20" ht="15.75" customHeight="1">
      <c r="A38" s="106"/>
      <c r="B38" s="100"/>
      <c r="C38" s="100"/>
      <c r="D38" s="100"/>
      <c r="E38" s="100"/>
      <c r="F38" s="152"/>
      <c r="G38" s="42"/>
      <c r="H38" s="43"/>
      <c r="I38" s="47"/>
      <c r="J38" s="44"/>
      <c r="K38" s="65"/>
      <c r="L38" s="44"/>
      <c r="M38" s="42"/>
      <c r="N38" s="42"/>
      <c r="O38" s="44"/>
      <c r="P38" s="42"/>
      <c r="Q38" s="42"/>
      <c r="R38" s="44"/>
      <c r="S38" s="42"/>
      <c r="T38" s="46"/>
    </row>
    <row r="39" spans="1:20" ht="15.75" customHeight="1" thickBot="1">
      <c r="A39" s="111"/>
      <c r="B39" s="104"/>
      <c r="C39" s="104"/>
      <c r="D39" s="104"/>
      <c r="E39" s="104"/>
      <c r="F39" s="155"/>
      <c r="G39" s="48"/>
      <c r="H39" s="75"/>
      <c r="I39" s="62"/>
      <c r="J39" s="50"/>
      <c r="K39" s="49"/>
      <c r="L39" s="50"/>
      <c r="M39" s="48"/>
      <c r="N39" s="48"/>
      <c r="O39" s="50"/>
      <c r="P39" s="48"/>
      <c r="Q39" s="48"/>
      <c r="R39" s="50"/>
      <c r="S39" s="48"/>
      <c r="T39" s="51"/>
    </row>
    <row r="40" spans="10:11" ht="7.5" customHeight="1" thickBot="1" thickTop="1">
      <c r="J40" s="52"/>
      <c r="K40" s="64"/>
    </row>
    <row r="41" spans="1:20" ht="13.5" thickBot="1">
      <c r="A41" s="138" t="s">
        <v>19</v>
      </c>
      <c r="B41" s="139"/>
      <c r="C41" s="139"/>
      <c r="D41" s="139"/>
      <c r="E41" s="139"/>
      <c r="F41" s="140" t="s">
        <v>2</v>
      </c>
      <c r="G41" s="141">
        <f>SUM(G13:G39)</f>
        <v>7.300000000000001</v>
      </c>
      <c r="H41" s="142"/>
      <c r="I41" s="143">
        <f aca="true" t="shared" si="6" ref="I41:Q41">SUM(I13:I39)</f>
        <v>6.221</v>
      </c>
      <c r="J41" s="144">
        <f t="shared" si="6"/>
        <v>3.2209999999999996</v>
      </c>
      <c r="K41" s="143">
        <f t="shared" si="6"/>
        <v>0</v>
      </c>
      <c r="L41" s="144">
        <f t="shared" si="6"/>
        <v>6.221</v>
      </c>
      <c r="M41" s="141">
        <f t="shared" si="6"/>
        <v>0</v>
      </c>
      <c r="N41" s="141">
        <f t="shared" si="6"/>
        <v>0</v>
      </c>
      <c r="O41" s="144">
        <f t="shared" si="6"/>
        <v>6.221</v>
      </c>
      <c r="P41" s="141">
        <f t="shared" si="6"/>
        <v>0</v>
      </c>
      <c r="Q41" s="141">
        <f t="shared" si="6"/>
        <v>0</v>
      </c>
      <c r="R41" s="144">
        <f>SUM(R13:R39)</f>
        <v>3.2209999999999996</v>
      </c>
      <c r="S41" s="141">
        <f>SUM(S13:S39)</f>
        <v>0</v>
      </c>
      <c r="T41" s="146">
        <f>SUM(T13:T39)</f>
        <v>3</v>
      </c>
    </row>
    <row r="42" spans="10:11" ht="18.75" customHeight="1">
      <c r="J42" s="53"/>
      <c r="K42" s="53"/>
    </row>
    <row r="43" spans="1:20" ht="15">
      <c r="A43" s="9"/>
      <c r="B43" s="10"/>
      <c r="C43" s="10"/>
      <c r="D43" s="10"/>
      <c r="E43" s="10"/>
      <c r="F43" s="10" t="s">
        <v>88</v>
      </c>
      <c r="G43" s="10"/>
      <c r="H43" s="10"/>
      <c r="J43" s="8"/>
      <c r="K43" s="63"/>
      <c r="L43" s="8"/>
      <c r="M43" s="8"/>
      <c r="N43" s="8"/>
      <c r="O43" s="8"/>
      <c r="P43" s="8"/>
      <c r="Q43" s="8"/>
      <c r="R43" s="85"/>
      <c r="S43" s="10"/>
      <c r="T43" s="10"/>
    </row>
    <row r="44" spans="1:24" ht="15">
      <c r="A44" s="10"/>
      <c r="B44" s="10"/>
      <c r="C44" s="10"/>
      <c r="D44" s="10"/>
      <c r="E44" s="10"/>
      <c r="F44" s="85"/>
      <c r="G44" s="159" t="s">
        <v>50</v>
      </c>
      <c r="H44" s="95" t="s">
        <v>89</v>
      </c>
      <c r="J44" s="8"/>
      <c r="K44" s="63"/>
      <c r="L44" s="8"/>
      <c r="M44" s="8"/>
      <c r="N44" s="8"/>
      <c r="O44" s="8"/>
      <c r="P44" s="8"/>
      <c r="Q44" s="8"/>
      <c r="R44" s="85"/>
      <c r="S44" s="8"/>
      <c r="T44" s="8"/>
      <c r="W44" s="56"/>
      <c r="X44" s="56"/>
    </row>
    <row r="45" spans="1:20" ht="15">
      <c r="A45" s="8"/>
      <c r="B45" s="8"/>
      <c r="C45" s="8"/>
      <c r="D45" s="8"/>
      <c r="E45" s="8"/>
      <c r="F45" s="85"/>
      <c r="G45" s="159" t="s">
        <v>51</v>
      </c>
      <c r="H45" s="95" t="s">
        <v>90</v>
      </c>
      <c r="J45" s="8"/>
      <c r="K45" s="63"/>
      <c r="L45" s="8"/>
      <c r="M45" s="8"/>
      <c r="N45" s="8"/>
      <c r="O45" s="8"/>
      <c r="P45" s="8"/>
      <c r="Q45" s="8"/>
      <c r="R45" s="85"/>
      <c r="S45" s="8"/>
      <c r="T45" s="8"/>
    </row>
    <row r="46" spans="1:20" ht="13.5" customHeight="1">
      <c r="A46" s="8"/>
      <c r="B46" s="8"/>
      <c r="C46" s="8"/>
      <c r="D46" s="8"/>
      <c r="E46" s="8"/>
      <c r="F46" s="85"/>
      <c r="G46" s="159" t="s">
        <v>52</v>
      </c>
      <c r="H46" s="95" t="s">
        <v>91</v>
      </c>
      <c r="J46" s="8"/>
      <c r="K46" s="63"/>
      <c r="L46" s="8"/>
      <c r="M46" s="8"/>
      <c r="N46" s="8"/>
      <c r="O46" s="8"/>
      <c r="P46" s="8"/>
      <c r="Q46" s="8"/>
      <c r="R46" s="85"/>
      <c r="S46" s="8"/>
      <c r="T46" s="8"/>
    </row>
    <row r="47" spans="1:20" ht="12.75" customHeight="1">
      <c r="A47" s="8"/>
      <c r="B47" s="8"/>
      <c r="C47" s="8"/>
      <c r="D47" s="8"/>
      <c r="E47" s="8"/>
      <c r="F47" s="85"/>
      <c r="G47" s="159" t="s">
        <v>53</v>
      </c>
      <c r="H47" s="95" t="s">
        <v>92</v>
      </c>
      <c r="J47" s="8"/>
      <c r="K47" s="74"/>
      <c r="L47" s="8"/>
      <c r="M47" s="8"/>
      <c r="N47" s="8"/>
      <c r="O47" s="8"/>
      <c r="P47" s="8"/>
      <c r="Q47" s="8"/>
      <c r="R47" s="85"/>
      <c r="S47" s="8"/>
      <c r="T47" s="8"/>
    </row>
    <row r="48" spans="1:22" ht="12.75" customHeight="1">
      <c r="A48" s="8"/>
      <c r="B48" s="87"/>
      <c r="C48" s="87"/>
      <c r="D48" s="87"/>
      <c r="E48" s="87"/>
      <c r="F48" s="85"/>
      <c r="G48" s="85"/>
      <c r="H48" s="85"/>
      <c r="J48" s="8"/>
      <c r="K48" s="63"/>
      <c r="L48" s="8"/>
      <c r="M48" s="8"/>
      <c r="N48" s="63"/>
      <c r="O48" s="57"/>
      <c r="P48" s="8"/>
      <c r="Q48" s="8"/>
      <c r="R48" s="85"/>
      <c r="S48" s="86"/>
      <c r="V48" s="8"/>
    </row>
    <row r="49" spans="10:20" ht="18.75" customHeight="1">
      <c r="J49" s="8"/>
      <c r="K49" s="8"/>
      <c r="L49" s="8"/>
      <c r="M49" s="8"/>
      <c r="N49" s="8"/>
      <c r="O49" s="8"/>
      <c r="P49" s="8"/>
      <c r="Q49" s="8"/>
      <c r="R49" s="8"/>
      <c r="S49" s="58"/>
      <c r="T49" s="8"/>
    </row>
  </sheetData>
  <sheetProtection/>
  <mergeCells count="12">
    <mergeCell ref="R2:T2"/>
    <mergeCell ref="R7:T7"/>
    <mergeCell ref="J9:T9"/>
    <mergeCell ref="J10:K10"/>
    <mergeCell ref="C6:Q6"/>
    <mergeCell ref="A9:I9"/>
    <mergeCell ref="F10:F12"/>
    <mergeCell ref="L11:N11"/>
    <mergeCell ref="O11:Q11"/>
    <mergeCell ref="R11:T11"/>
    <mergeCell ref="J11:K11"/>
    <mergeCell ref="A11:C11"/>
  </mergeCells>
  <printOptions/>
  <pageMargins left="0.75" right="0.75" top="0.42" bottom="0.54" header="0.5" footer="0.5"/>
  <pageSetup fitToHeight="1" fitToWidth="1" horizontalDpi="300" verticalDpi="3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zoomScale="70" zoomScaleNormal="70" zoomScalePageLayoutView="0" workbookViewId="0" topLeftCell="A1">
      <selection activeCell="C6" sqref="C6:Q6"/>
    </sheetView>
  </sheetViews>
  <sheetFormatPr defaultColWidth="11.421875" defaultRowHeight="12.75"/>
  <cols>
    <col min="1" max="2" width="11.421875" style="6" customWidth="1"/>
    <col min="3" max="5" width="2.8515625" style="6" customWidth="1"/>
    <col min="6" max="6" width="5.7109375" style="6" customWidth="1"/>
    <col min="7" max="7" width="8.57421875" style="6" bestFit="1" customWidth="1"/>
    <col min="8" max="8" width="7.28125" style="6" bestFit="1" customWidth="1"/>
    <col min="9" max="9" width="7.8515625" style="6" bestFit="1" customWidth="1"/>
    <col min="10" max="10" width="11.7109375" style="6" bestFit="1" customWidth="1"/>
    <col min="11" max="11" width="10.7109375" style="6" bestFit="1" customWidth="1"/>
    <col min="12" max="12" width="11.7109375" style="6" bestFit="1" customWidth="1"/>
    <col min="13" max="13" width="10.7109375" style="6" bestFit="1" customWidth="1"/>
    <col min="14" max="14" width="10.28125" style="6" bestFit="1" customWidth="1"/>
    <col min="15" max="15" width="11.7109375" style="6" bestFit="1" customWidth="1"/>
    <col min="16" max="16" width="10.7109375" style="6" bestFit="1" customWidth="1"/>
    <col min="17" max="17" width="10.28125" style="6" bestFit="1" customWidth="1"/>
    <col min="18" max="18" width="11.7109375" style="6" bestFit="1" customWidth="1"/>
    <col min="19" max="19" width="10.7109375" style="6" bestFit="1" customWidth="1"/>
    <col min="20" max="20" width="10.28125" style="6" bestFit="1" customWidth="1"/>
    <col min="21" max="22" width="11.421875" style="6" customWidth="1"/>
    <col min="23" max="23" width="16.57421875" style="6" customWidth="1"/>
    <col min="24" max="16384" width="11.421875" style="6" customWidth="1"/>
  </cols>
  <sheetData>
    <row r="1" spans="1:20" ht="13.5" thickTop="1">
      <c r="A1" s="2"/>
      <c r="B1" s="3"/>
      <c r="C1" s="173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5"/>
      <c r="O1" s="3"/>
      <c r="P1" s="3"/>
      <c r="Q1" s="3"/>
      <c r="R1" s="4"/>
      <c r="S1" s="3"/>
      <c r="T1" s="5"/>
    </row>
    <row r="2" spans="1:20" ht="26.25">
      <c r="A2" s="7"/>
      <c r="B2" s="8"/>
      <c r="C2" s="172"/>
      <c r="D2" s="149"/>
      <c r="E2" s="149"/>
      <c r="F2" s="9"/>
      <c r="G2" s="9"/>
      <c r="H2" s="9"/>
      <c r="I2" s="9"/>
      <c r="J2" s="9"/>
      <c r="K2" s="9"/>
      <c r="L2" s="9"/>
      <c r="M2" s="9"/>
      <c r="N2" s="176"/>
      <c r="O2" s="9"/>
      <c r="P2" s="9"/>
      <c r="Q2" s="9"/>
      <c r="R2" s="387"/>
      <c r="S2" s="388"/>
      <c r="T2" s="389"/>
    </row>
    <row r="3" spans="1:20" ht="13.5" thickBot="1">
      <c r="A3" s="7"/>
      <c r="B3" s="8"/>
      <c r="C3" s="19"/>
      <c r="D3" s="8"/>
      <c r="E3" s="8"/>
      <c r="F3" s="8"/>
      <c r="G3" s="8"/>
      <c r="H3" s="8"/>
      <c r="I3" s="8"/>
      <c r="J3" s="8"/>
      <c r="K3" s="8"/>
      <c r="L3" s="8"/>
      <c r="M3" s="8"/>
      <c r="N3" s="55"/>
      <c r="O3" s="13"/>
      <c r="P3" s="13"/>
      <c r="Q3" s="13"/>
      <c r="R3" s="12"/>
      <c r="S3" s="14"/>
      <c r="T3" s="15"/>
    </row>
    <row r="4" spans="1:20" ht="18" thickBot="1">
      <c r="A4" s="7"/>
      <c r="B4" s="8"/>
      <c r="C4" s="16"/>
      <c r="D4" s="150"/>
      <c r="E4" s="150"/>
      <c r="F4" s="17"/>
      <c r="G4" s="17"/>
      <c r="H4" s="17"/>
      <c r="I4" s="17"/>
      <c r="J4" s="17"/>
      <c r="K4" s="17"/>
      <c r="L4" s="17"/>
      <c r="M4" s="17"/>
      <c r="N4" s="131"/>
      <c r="O4" s="17"/>
      <c r="P4" s="17"/>
      <c r="Q4" s="17"/>
      <c r="R4" s="18"/>
      <c r="S4" s="10"/>
      <c r="T4" s="11"/>
    </row>
    <row r="5" spans="1:20" ht="6.75" customHeight="1">
      <c r="A5" s="7"/>
      <c r="B5" s="8"/>
      <c r="C5" s="1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9"/>
      <c r="S5" s="8"/>
      <c r="T5" s="20"/>
    </row>
    <row r="6" spans="1:20" ht="24" customHeight="1">
      <c r="A6" s="7"/>
      <c r="B6" s="8"/>
      <c r="C6" s="390" t="s">
        <v>167</v>
      </c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91"/>
      <c r="R6" s="1"/>
      <c r="S6" s="10"/>
      <c r="T6" s="11"/>
    </row>
    <row r="7" spans="1:20" ht="16.5" customHeight="1" thickBot="1">
      <c r="A7" s="21"/>
      <c r="B7" s="22"/>
      <c r="C7" s="23" t="s">
        <v>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5"/>
      <c r="R7" s="395" t="s">
        <v>27</v>
      </c>
      <c r="S7" s="396"/>
      <c r="T7" s="397"/>
    </row>
    <row r="8" ht="6" customHeight="1" thickBot="1" thickTop="1"/>
    <row r="9" spans="1:20" ht="18.75" customHeight="1" thickBot="1" thickTop="1">
      <c r="A9" s="398" t="s">
        <v>157</v>
      </c>
      <c r="B9" s="426"/>
      <c r="C9" s="426"/>
      <c r="D9" s="426"/>
      <c r="E9" s="426"/>
      <c r="F9" s="426"/>
      <c r="G9" s="426"/>
      <c r="H9" s="426"/>
      <c r="I9" s="427"/>
      <c r="J9" s="401" t="s">
        <v>62</v>
      </c>
      <c r="K9" s="402"/>
      <c r="L9" s="402"/>
      <c r="M9" s="402"/>
      <c r="N9" s="402"/>
      <c r="O9" s="402"/>
      <c r="P9" s="402"/>
      <c r="Q9" s="402"/>
      <c r="R9" s="402"/>
      <c r="S9" s="402"/>
      <c r="T9" s="403"/>
    </row>
    <row r="10" spans="1:20" ht="24.75" customHeight="1">
      <c r="A10" s="26"/>
      <c r="B10" s="27"/>
      <c r="C10" s="27"/>
      <c r="D10" s="27"/>
      <c r="E10" s="27"/>
      <c r="F10" s="413" t="s">
        <v>81</v>
      </c>
      <c r="G10" s="28" t="s">
        <v>82</v>
      </c>
      <c r="H10" s="28" t="s">
        <v>10</v>
      </c>
      <c r="I10" s="29" t="s">
        <v>78</v>
      </c>
      <c r="J10" s="416" t="s">
        <v>65</v>
      </c>
      <c r="K10" s="417"/>
      <c r="L10" s="30" t="s">
        <v>66</v>
      </c>
      <c r="M10" s="31"/>
      <c r="N10" s="32"/>
      <c r="O10" s="59" t="s">
        <v>67</v>
      </c>
      <c r="P10" s="31"/>
      <c r="Q10" s="32"/>
      <c r="R10" s="59" t="s">
        <v>15</v>
      </c>
      <c r="S10" s="70" t="s">
        <v>68</v>
      </c>
      <c r="T10" s="71"/>
    </row>
    <row r="11" spans="1:20" ht="14.25" customHeight="1">
      <c r="A11" s="421" t="s">
        <v>80</v>
      </c>
      <c r="B11" s="422"/>
      <c r="C11" s="422"/>
      <c r="D11" s="10"/>
      <c r="E11" s="10"/>
      <c r="F11" s="414"/>
      <c r="G11" s="34" t="s">
        <v>77</v>
      </c>
      <c r="H11" s="34" t="s">
        <v>11</v>
      </c>
      <c r="I11" s="35" t="s">
        <v>79</v>
      </c>
      <c r="J11" s="409" t="s">
        <v>69</v>
      </c>
      <c r="K11" s="411"/>
      <c r="L11" s="409" t="s">
        <v>69</v>
      </c>
      <c r="M11" s="410"/>
      <c r="N11" s="411"/>
      <c r="O11" s="409" t="s">
        <v>69</v>
      </c>
      <c r="P11" s="410"/>
      <c r="Q11" s="411"/>
      <c r="R11" s="409" t="s">
        <v>69</v>
      </c>
      <c r="S11" s="410"/>
      <c r="T11" s="412"/>
    </row>
    <row r="12" spans="1:20" ht="17.25" customHeight="1" thickBot="1">
      <c r="A12" s="36"/>
      <c r="B12" s="37"/>
      <c r="C12" s="37"/>
      <c r="D12" s="37"/>
      <c r="E12" s="37"/>
      <c r="F12" s="415"/>
      <c r="G12" s="38" t="s">
        <v>2</v>
      </c>
      <c r="H12" s="39" t="s">
        <v>1</v>
      </c>
      <c r="I12" s="38" t="s">
        <v>2</v>
      </c>
      <c r="J12" s="40" t="s">
        <v>70</v>
      </c>
      <c r="K12" s="41" t="s">
        <v>71</v>
      </c>
      <c r="L12" s="40" t="s">
        <v>70</v>
      </c>
      <c r="M12" s="41" t="s">
        <v>71</v>
      </c>
      <c r="N12" s="66" t="s">
        <v>0</v>
      </c>
      <c r="O12" s="40" t="s">
        <v>70</v>
      </c>
      <c r="P12" s="41" t="s">
        <v>71</v>
      </c>
      <c r="Q12" s="66" t="s">
        <v>0</v>
      </c>
      <c r="R12" s="40" t="s">
        <v>70</v>
      </c>
      <c r="S12" s="41" t="s">
        <v>71</v>
      </c>
      <c r="T12" s="51" t="s">
        <v>0</v>
      </c>
    </row>
    <row r="13" spans="1:20" ht="15.75" customHeight="1" thickTop="1">
      <c r="A13" s="179" t="s">
        <v>117</v>
      </c>
      <c r="B13" s="129"/>
      <c r="C13" s="129"/>
      <c r="D13" s="129"/>
      <c r="E13" s="129"/>
      <c r="F13" s="157">
        <v>2</v>
      </c>
      <c r="G13" s="60">
        <v>0.036</v>
      </c>
      <c r="H13" s="116">
        <v>1</v>
      </c>
      <c r="I13" s="117">
        <v>0.036</v>
      </c>
      <c r="J13" s="60"/>
      <c r="K13" s="65"/>
      <c r="L13" s="44">
        <v>0.036</v>
      </c>
      <c r="M13" s="60"/>
      <c r="N13" s="60"/>
      <c r="O13" s="44">
        <v>0.036</v>
      </c>
      <c r="P13" s="60"/>
      <c r="Q13" s="60"/>
      <c r="R13" s="44">
        <v>0.036</v>
      </c>
      <c r="S13" s="60"/>
      <c r="T13" s="118"/>
    </row>
    <row r="14" spans="1:20" ht="15.75" customHeight="1">
      <c r="A14" s="177" t="s">
        <v>110</v>
      </c>
      <c r="B14" s="128"/>
      <c r="C14" s="128"/>
      <c r="D14" s="128"/>
      <c r="E14" s="128"/>
      <c r="F14" s="158">
        <v>3</v>
      </c>
      <c r="G14" s="119">
        <v>0.036</v>
      </c>
      <c r="H14" s="120">
        <v>1</v>
      </c>
      <c r="I14" s="121">
        <v>0.036</v>
      </c>
      <c r="J14" s="119"/>
      <c r="K14" s="99"/>
      <c r="L14" s="98"/>
      <c r="M14" s="119">
        <v>0.036</v>
      </c>
      <c r="N14" s="119"/>
      <c r="O14" s="98"/>
      <c r="P14" s="119">
        <v>0.036</v>
      </c>
      <c r="Q14" s="119"/>
      <c r="R14" s="98"/>
      <c r="S14" s="119">
        <v>0.036</v>
      </c>
      <c r="T14" s="122"/>
    </row>
    <row r="15" spans="1:20" ht="15.75" customHeight="1">
      <c r="A15" s="180" t="s">
        <v>134</v>
      </c>
      <c r="B15" s="130"/>
      <c r="C15" s="130"/>
      <c r="D15" s="151"/>
      <c r="E15" s="151"/>
      <c r="F15" s="34">
        <v>3</v>
      </c>
      <c r="G15" s="61">
        <v>0.06</v>
      </c>
      <c r="H15" s="123">
        <v>0.5</v>
      </c>
      <c r="I15" s="124">
        <v>0.03</v>
      </c>
      <c r="J15" s="125"/>
      <c r="K15" s="124"/>
      <c r="L15" s="125"/>
      <c r="M15" s="61"/>
      <c r="N15" s="61">
        <v>0.03</v>
      </c>
      <c r="O15" s="125"/>
      <c r="P15" s="61"/>
      <c r="Q15" s="61">
        <v>0.03</v>
      </c>
      <c r="R15" s="125"/>
      <c r="S15" s="61"/>
      <c r="T15" s="126">
        <v>0.03</v>
      </c>
    </row>
    <row r="16" spans="1:20" ht="15.75" customHeight="1">
      <c r="A16" s="180" t="s">
        <v>135</v>
      </c>
      <c r="B16" s="130"/>
      <c r="C16" s="130"/>
      <c r="D16" s="130"/>
      <c r="E16" s="130"/>
      <c r="F16" s="54">
        <v>4</v>
      </c>
      <c r="G16" s="60">
        <v>0.06</v>
      </c>
      <c r="H16" s="116">
        <v>1</v>
      </c>
      <c r="I16" s="127">
        <v>0.06</v>
      </c>
      <c r="J16" s="60">
        <v>0.06</v>
      </c>
      <c r="K16" s="65"/>
      <c r="L16" s="44"/>
      <c r="M16" s="60"/>
      <c r="N16" s="60"/>
      <c r="O16" s="91"/>
      <c r="P16" s="42"/>
      <c r="Q16" s="60"/>
      <c r="R16" s="44"/>
      <c r="S16" s="60"/>
      <c r="T16" s="118"/>
    </row>
    <row r="17" spans="1:21" ht="15.75" customHeight="1">
      <c r="A17" s="107" t="s">
        <v>48</v>
      </c>
      <c r="B17" s="130"/>
      <c r="C17" s="130"/>
      <c r="D17" s="130"/>
      <c r="E17" s="130"/>
      <c r="F17" s="54">
        <v>3</v>
      </c>
      <c r="G17" s="148">
        <v>0</v>
      </c>
      <c r="H17" s="120">
        <v>1</v>
      </c>
      <c r="I17" s="127">
        <v>0</v>
      </c>
      <c r="J17" s="119"/>
      <c r="K17" s="99"/>
      <c r="L17" s="98">
        <f>+I17</f>
        <v>0</v>
      </c>
      <c r="M17" s="119"/>
      <c r="N17" s="119"/>
      <c r="O17" s="98">
        <f>+I17</f>
        <v>0</v>
      </c>
      <c r="P17" s="119"/>
      <c r="Q17" s="119"/>
      <c r="R17" s="98">
        <f>+I17</f>
        <v>0</v>
      </c>
      <c r="S17" s="119"/>
      <c r="T17" s="122"/>
      <c r="U17" s="6" t="s">
        <v>164</v>
      </c>
    </row>
    <row r="18" spans="1:20" ht="15.75" customHeight="1">
      <c r="A18" s="106"/>
      <c r="B18" s="100"/>
      <c r="C18" s="100"/>
      <c r="D18" s="100"/>
      <c r="E18" s="100"/>
      <c r="F18" s="152"/>
      <c r="G18" s="42"/>
      <c r="H18" s="43"/>
      <c r="I18" s="47"/>
      <c r="J18" s="44"/>
      <c r="K18" s="65"/>
      <c r="L18" s="44"/>
      <c r="M18" s="42"/>
      <c r="N18" s="42"/>
      <c r="O18" s="44"/>
      <c r="P18" s="42"/>
      <c r="Q18" s="42"/>
      <c r="R18" s="44"/>
      <c r="S18" s="42"/>
      <c r="T18" s="46"/>
    </row>
    <row r="19" spans="1:20" ht="15.75" customHeight="1">
      <c r="A19" s="106"/>
      <c r="B19" s="100"/>
      <c r="C19" s="100"/>
      <c r="D19" s="100"/>
      <c r="E19" s="100"/>
      <c r="F19" s="152"/>
      <c r="G19" s="42"/>
      <c r="H19" s="43"/>
      <c r="I19" s="47"/>
      <c r="J19" s="44"/>
      <c r="K19" s="65"/>
      <c r="L19" s="44"/>
      <c r="M19" s="42"/>
      <c r="N19" s="42"/>
      <c r="O19" s="44"/>
      <c r="P19" s="42"/>
      <c r="Q19" s="42"/>
      <c r="R19" s="44"/>
      <c r="S19" s="42"/>
      <c r="T19" s="46"/>
    </row>
    <row r="20" spans="1:20" ht="15.75" customHeight="1">
      <c r="A20" s="107"/>
      <c r="B20" s="102"/>
      <c r="C20" s="102"/>
      <c r="D20" s="102"/>
      <c r="E20" s="102"/>
      <c r="F20" s="154"/>
      <c r="G20" s="42"/>
      <c r="H20" s="43"/>
      <c r="I20" s="47"/>
      <c r="J20" s="44"/>
      <c r="K20" s="65"/>
      <c r="L20" s="44"/>
      <c r="M20" s="42"/>
      <c r="N20" s="42"/>
      <c r="O20" s="44"/>
      <c r="P20" s="42"/>
      <c r="Q20" s="42"/>
      <c r="R20" s="44"/>
      <c r="S20" s="42"/>
      <c r="T20" s="46"/>
    </row>
    <row r="21" spans="1:20" ht="15.75" customHeight="1">
      <c r="A21" s="106"/>
      <c r="B21" s="100"/>
      <c r="C21" s="100"/>
      <c r="D21" s="100"/>
      <c r="E21" s="100"/>
      <c r="F21" s="152"/>
      <c r="G21" s="42"/>
      <c r="H21" s="43"/>
      <c r="I21" s="47"/>
      <c r="J21" s="44"/>
      <c r="K21" s="65"/>
      <c r="L21" s="44"/>
      <c r="M21" s="42"/>
      <c r="N21" s="42"/>
      <c r="O21" s="44"/>
      <c r="P21" s="42"/>
      <c r="Q21" s="42"/>
      <c r="R21" s="44"/>
      <c r="S21" s="42"/>
      <c r="T21" s="46"/>
    </row>
    <row r="22" spans="1:20" ht="15.75" customHeight="1">
      <c r="A22" s="83"/>
      <c r="B22" s="101"/>
      <c r="C22" s="101"/>
      <c r="D22" s="101"/>
      <c r="E22" s="101"/>
      <c r="F22" s="153"/>
      <c r="G22" s="42"/>
      <c r="H22" s="43"/>
      <c r="I22" s="47"/>
      <c r="J22" s="44"/>
      <c r="K22" s="65"/>
      <c r="L22" s="44"/>
      <c r="M22" s="42"/>
      <c r="N22" s="42"/>
      <c r="O22" s="44"/>
      <c r="P22" s="42"/>
      <c r="Q22" s="42"/>
      <c r="R22" s="44"/>
      <c r="S22" s="42"/>
      <c r="T22" s="46"/>
    </row>
    <row r="23" spans="1:20" ht="15.75" customHeight="1">
      <c r="A23" s="106"/>
      <c r="B23" s="100"/>
      <c r="C23" s="100"/>
      <c r="D23" s="100"/>
      <c r="E23" s="100"/>
      <c r="F23" s="152"/>
      <c r="G23" s="42"/>
      <c r="H23" s="43"/>
      <c r="I23" s="47"/>
      <c r="J23" s="44"/>
      <c r="K23" s="65"/>
      <c r="L23" s="44"/>
      <c r="M23" s="42"/>
      <c r="N23" s="42"/>
      <c r="O23" s="44"/>
      <c r="P23" s="42"/>
      <c r="Q23" s="42"/>
      <c r="R23" s="44"/>
      <c r="S23" s="42"/>
      <c r="T23" s="46"/>
    </row>
    <row r="24" spans="1:20" ht="15.75" customHeight="1">
      <c r="A24" s="106"/>
      <c r="B24" s="100"/>
      <c r="C24" s="100"/>
      <c r="D24" s="100"/>
      <c r="E24" s="100"/>
      <c r="F24" s="152"/>
      <c r="G24" s="42"/>
      <c r="H24" s="43"/>
      <c r="I24" s="47"/>
      <c r="J24" s="44"/>
      <c r="K24" s="65"/>
      <c r="L24" s="44"/>
      <c r="M24" s="42"/>
      <c r="N24" s="42"/>
      <c r="O24" s="44"/>
      <c r="P24" s="42"/>
      <c r="Q24" s="42"/>
      <c r="R24" s="44"/>
      <c r="S24" s="42"/>
      <c r="T24" s="46"/>
    </row>
    <row r="25" spans="1:20" ht="15.75" customHeight="1">
      <c r="A25" s="107"/>
      <c r="B25" s="102"/>
      <c r="C25" s="102"/>
      <c r="D25" s="102"/>
      <c r="E25" s="102"/>
      <c r="F25" s="154"/>
      <c r="G25" s="42"/>
      <c r="H25" s="43"/>
      <c r="I25" s="47"/>
      <c r="J25" s="44"/>
      <c r="K25" s="65"/>
      <c r="L25" s="44"/>
      <c r="M25" s="42"/>
      <c r="N25" s="42"/>
      <c r="O25" s="44"/>
      <c r="P25" s="42"/>
      <c r="Q25" s="42"/>
      <c r="R25" s="44"/>
      <c r="S25" s="42"/>
      <c r="T25" s="46"/>
    </row>
    <row r="26" spans="1:20" ht="15.75" customHeight="1">
      <c r="A26" s="106"/>
      <c r="B26" s="100"/>
      <c r="C26" s="100"/>
      <c r="D26" s="100"/>
      <c r="E26" s="100"/>
      <c r="F26" s="152"/>
      <c r="G26" s="42"/>
      <c r="H26" s="43"/>
      <c r="I26" s="47"/>
      <c r="J26" s="44"/>
      <c r="K26" s="65"/>
      <c r="L26" s="44"/>
      <c r="M26" s="42"/>
      <c r="N26" s="42"/>
      <c r="O26" s="44"/>
      <c r="P26" s="42"/>
      <c r="Q26" s="42"/>
      <c r="R26" s="44"/>
      <c r="S26" s="42"/>
      <c r="T26" s="46"/>
    </row>
    <row r="27" spans="1:20" ht="15.75" customHeight="1">
      <c r="A27" s="83"/>
      <c r="B27" s="101"/>
      <c r="C27" s="101"/>
      <c r="D27" s="101"/>
      <c r="E27" s="101"/>
      <c r="F27" s="153"/>
      <c r="G27" s="42"/>
      <c r="H27" s="43"/>
      <c r="I27" s="47"/>
      <c r="J27" s="44"/>
      <c r="K27" s="65"/>
      <c r="L27" s="44"/>
      <c r="M27" s="42"/>
      <c r="N27" s="42"/>
      <c r="O27" s="44"/>
      <c r="P27" s="42"/>
      <c r="Q27" s="42"/>
      <c r="R27" s="44"/>
      <c r="S27" s="42"/>
      <c r="T27" s="46"/>
    </row>
    <row r="28" spans="1:20" ht="15.75" customHeight="1">
      <c r="A28" s="106"/>
      <c r="B28" s="100"/>
      <c r="C28" s="100"/>
      <c r="D28" s="100"/>
      <c r="E28" s="100"/>
      <c r="F28" s="152"/>
      <c r="G28" s="42"/>
      <c r="H28" s="43"/>
      <c r="I28" s="47"/>
      <c r="J28" s="44"/>
      <c r="K28" s="65"/>
      <c r="L28" s="44"/>
      <c r="M28" s="42"/>
      <c r="N28" s="42"/>
      <c r="O28" s="44"/>
      <c r="P28" s="42"/>
      <c r="Q28" s="42"/>
      <c r="R28" s="44"/>
      <c r="S28" s="42"/>
      <c r="T28" s="46"/>
    </row>
    <row r="29" spans="1:20" ht="15.75" customHeight="1">
      <c r="A29" s="108"/>
      <c r="B29" s="100"/>
      <c r="C29" s="100"/>
      <c r="D29" s="100"/>
      <c r="E29" s="100"/>
      <c r="F29" s="152"/>
      <c r="G29" s="42"/>
      <c r="H29" s="43"/>
      <c r="I29" s="47"/>
      <c r="J29" s="44"/>
      <c r="K29" s="65"/>
      <c r="L29" s="44"/>
      <c r="M29" s="42"/>
      <c r="N29" s="42"/>
      <c r="O29" s="44"/>
      <c r="P29" s="42"/>
      <c r="Q29" s="42"/>
      <c r="R29" s="44"/>
      <c r="S29" s="42"/>
      <c r="T29" s="46"/>
    </row>
    <row r="30" spans="1:20" ht="15.75" customHeight="1">
      <c r="A30" s="106"/>
      <c r="B30" s="100"/>
      <c r="C30" s="100"/>
      <c r="D30" s="100"/>
      <c r="E30" s="100"/>
      <c r="F30" s="152"/>
      <c r="G30" s="42"/>
      <c r="H30" s="43"/>
      <c r="I30" s="47"/>
      <c r="J30" s="44"/>
      <c r="K30" s="65"/>
      <c r="L30" s="44"/>
      <c r="M30" s="42"/>
      <c r="N30" s="42"/>
      <c r="O30" s="44"/>
      <c r="P30" s="42"/>
      <c r="Q30" s="42"/>
      <c r="R30" s="44"/>
      <c r="S30" s="42"/>
      <c r="T30" s="46"/>
    </row>
    <row r="31" spans="1:20" ht="15.75" customHeight="1">
      <c r="A31" s="107"/>
      <c r="B31" s="102"/>
      <c r="C31" s="102"/>
      <c r="D31" s="102"/>
      <c r="E31" s="102"/>
      <c r="F31" s="154"/>
      <c r="G31" s="42"/>
      <c r="H31" s="43"/>
      <c r="I31" s="47"/>
      <c r="J31" s="44"/>
      <c r="K31" s="65"/>
      <c r="L31" s="44"/>
      <c r="M31" s="42"/>
      <c r="N31" s="42"/>
      <c r="O31" s="44"/>
      <c r="P31" s="42"/>
      <c r="Q31" s="42"/>
      <c r="R31" s="44"/>
      <c r="S31" s="42"/>
      <c r="T31" s="46"/>
    </row>
    <row r="32" spans="1:20" ht="15.75" customHeight="1">
      <c r="A32" s="79"/>
      <c r="B32" s="100"/>
      <c r="C32" s="100"/>
      <c r="D32" s="100"/>
      <c r="E32" s="100"/>
      <c r="F32" s="152"/>
      <c r="G32" s="42"/>
      <c r="H32" s="43"/>
      <c r="I32" s="47"/>
      <c r="J32" s="44"/>
      <c r="K32" s="65"/>
      <c r="L32" s="44"/>
      <c r="M32" s="42"/>
      <c r="N32" s="42"/>
      <c r="O32" s="44"/>
      <c r="P32" s="42"/>
      <c r="Q32" s="42"/>
      <c r="R32" s="44"/>
      <c r="S32" s="42"/>
      <c r="T32" s="46"/>
    </row>
    <row r="33" spans="1:20" ht="15.75" customHeight="1">
      <c r="A33" s="109"/>
      <c r="B33" s="101"/>
      <c r="C33" s="101"/>
      <c r="D33" s="101"/>
      <c r="E33" s="101"/>
      <c r="F33" s="153"/>
      <c r="G33" s="42"/>
      <c r="H33" s="43"/>
      <c r="I33" s="47"/>
      <c r="J33" s="44"/>
      <c r="K33" s="65"/>
      <c r="L33" s="44"/>
      <c r="M33" s="42"/>
      <c r="N33" s="42"/>
      <c r="O33" s="44"/>
      <c r="P33" s="42"/>
      <c r="Q33" s="42"/>
      <c r="R33" s="44"/>
      <c r="S33" s="42"/>
      <c r="T33" s="46"/>
    </row>
    <row r="34" spans="1:20" ht="15.75" customHeight="1">
      <c r="A34" s="106"/>
      <c r="B34" s="100"/>
      <c r="C34" s="100"/>
      <c r="D34" s="100"/>
      <c r="E34" s="100"/>
      <c r="F34" s="152"/>
      <c r="G34" s="42"/>
      <c r="H34" s="43"/>
      <c r="I34" s="47"/>
      <c r="J34" s="44"/>
      <c r="K34" s="65"/>
      <c r="L34" s="44"/>
      <c r="M34" s="42"/>
      <c r="N34" s="42"/>
      <c r="O34" s="44"/>
      <c r="P34" s="42"/>
      <c r="Q34" s="42"/>
      <c r="R34" s="44"/>
      <c r="S34" s="42"/>
      <c r="T34" s="46"/>
    </row>
    <row r="35" spans="1:20" ht="15.75" customHeight="1">
      <c r="A35" s="110"/>
      <c r="B35" s="102"/>
      <c r="C35" s="102"/>
      <c r="D35" s="102"/>
      <c r="E35" s="102"/>
      <c r="F35" s="154"/>
      <c r="G35" s="42"/>
      <c r="H35" s="43"/>
      <c r="I35" s="47"/>
      <c r="J35" s="44"/>
      <c r="K35" s="65"/>
      <c r="L35" s="44"/>
      <c r="M35" s="42"/>
      <c r="N35" s="42"/>
      <c r="O35" s="44"/>
      <c r="P35" s="42"/>
      <c r="Q35" s="42"/>
      <c r="R35" s="44"/>
      <c r="S35" s="42"/>
      <c r="T35" s="46"/>
    </row>
    <row r="36" spans="1:20" ht="15.75" customHeight="1">
      <c r="A36" s="79"/>
      <c r="B36" s="100"/>
      <c r="C36" s="100"/>
      <c r="D36" s="100"/>
      <c r="E36" s="100"/>
      <c r="F36" s="152"/>
      <c r="G36" s="67"/>
      <c r="H36" s="84"/>
      <c r="I36" s="45"/>
      <c r="J36" s="44"/>
      <c r="K36" s="65"/>
      <c r="L36" s="44"/>
      <c r="M36" s="42"/>
      <c r="N36" s="42"/>
      <c r="O36" s="44"/>
      <c r="P36" s="42"/>
      <c r="Q36" s="42"/>
      <c r="R36" s="44"/>
      <c r="S36" s="42"/>
      <c r="T36" s="46"/>
    </row>
    <row r="37" spans="1:20" ht="15.75" customHeight="1">
      <c r="A37" s="109"/>
      <c r="B37" s="101"/>
      <c r="C37" s="101"/>
      <c r="D37" s="101"/>
      <c r="E37" s="101"/>
      <c r="F37" s="153"/>
      <c r="G37" s="42"/>
      <c r="H37" s="43"/>
      <c r="I37" s="47"/>
      <c r="J37" s="44"/>
      <c r="K37" s="65"/>
      <c r="L37" s="44"/>
      <c r="M37" s="42"/>
      <c r="N37" s="42"/>
      <c r="O37" s="44"/>
      <c r="P37" s="42"/>
      <c r="Q37" s="42"/>
      <c r="R37" s="44"/>
      <c r="S37" s="42"/>
      <c r="T37" s="46"/>
    </row>
    <row r="38" spans="1:20" ht="15.75" customHeight="1">
      <c r="A38" s="106"/>
      <c r="B38" s="100"/>
      <c r="C38" s="100"/>
      <c r="D38" s="100"/>
      <c r="E38" s="100"/>
      <c r="F38" s="152"/>
      <c r="G38" s="42"/>
      <c r="H38" s="43"/>
      <c r="I38" s="47"/>
      <c r="J38" s="44"/>
      <c r="K38" s="65"/>
      <c r="L38" s="44"/>
      <c r="M38" s="42"/>
      <c r="N38" s="42"/>
      <c r="O38" s="44"/>
      <c r="P38" s="42"/>
      <c r="Q38" s="42"/>
      <c r="R38" s="44"/>
      <c r="S38" s="42"/>
      <c r="T38" s="46"/>
    </row>
    <row r="39" spans="1:20" ht="15.75" customHeight="1" thickBot="1">
      <c r="A39" s="111"/>
      <c r="B39" s="104"/>
      <c r="C39" s="104"/>
      <c r="D39" s="104"/>
      <c r="E39" s="104"/>
      <c r="F39" s="155"/>
      <c r="G39" s="48"/>
      <c r="H39" s="75"/>
      <c r="I39" s="62"/>
      <c r="J39" s="50"/>
      <c r="K39" s="49"/>
      <c r="L39" s="50"/>
      <c r="M39" s="48"/>
      <c r="N39" s="48"/>
      <c r="O39" s="50"/>
      <c r="P39" s="48"/>
      <c r="Q39" s="48"/>
      <c r="R39" s="50"/>
      <c r="S39" s="48"/>
      <c r="T39" s="51"/>
    </row>
    <row r="40" spans="10:11" ht="7.5" customHeight="1" thickBot="1" thickTop="1">
      <c r="J40" s="52"/>
      <c r="K40" s="64"/>
    </row>
    <row r="41" spans="1:20" ht="13.5" thickBot="1">
      <c r="A41" s="138" t="s">
        <v>19</v>
      </c>
      <c r="B41" s="139"/>
      <c r="C41" s="139"/>
      <c r="D41" s="139"/>
      <c r="E41" s="139"/>
      <c r="F41" s="140" t="s">
        <v>2</v>
      </c>
      <c r="G41" s="141">
        <f>SUM(G13:G39)</f>
        <v>0.192</v>
      </c>
      <c r="H41" s="142"/>
      <c r="I41" s="143">
        <f aca="true" t="shared" si="0" ref="I41:Q41">SUM(I13:I39)</f>
        <v>0.16199999999999998</v>
      </c>
      <c r="J41" s="144">
        <f t="shared" si="0"/>
        <v>0.06</v>
      </c>
      <c r="K41" s="143">
        <f t="shared" si="0"/>
        <v>0</v>
      </c>
      <c r="L41" s="144">
        <f t="shared" si="0"/>
        <v>0.036</v>
      </c>
      <c r="M41" s="141">
        <f t="shared" si="0"/>
        <v>0.036</v>
      </c>
      <c r="N41" s="141">
        <f t="shared" si="0"/>
        <v>0.03</v>
      </c>
      <c r="O41" s="144">
        <f t="shared" si="0"/>
        <v>0.036</v>
      </c>
      <c r="P41" s="141">
        <f t="shared" si="0"/>
        <v>0.036</v>
      </c>
      <c r="Q41" s="141">
        <f t="shared" si="0"/>
        <v>0.03</v>
      </c>
      <c r="R41" s="144">
        <f>SUM(R13:R39)</f>
        <v>0.036</v>
      </c>
      <c r="S41" s="141">
        <f>SUM(S13:S39)</f>
        <v>0.036</v>
      </c>
      <c r="T41" s="146">
        <f>SUM(T13:T39)</f>
        <v>0.03</v>
      </c>
    </row>
    <row r="42" spans="10:11" ht="18.75" customHeight="1">
      <c r="J42" s="53"/>
      <c r="K42" s="53"/>
    </row>
    <row r="43" spans="1:20" ht="15">
      <c r="A43" s="9"/>
      <c r="B43" s="10"/>
      <c r="C43" s="10"/>
      <c r="D43" s="10"/>
      <c r="E43" s="10"/>
      <c r="F43" s="10" t="s">
        <v>88</v>
      </c>
      <c r="G43" s="10"/>
      <c r="H43" s="10"/>
      <c r="J43" s="8"/>
      <c r="K43" s="63"/>
      <c r="L43" s="8"/>
      <c r="M43" s="8"/>
      <c r="N43" s="8"/>
      <c r="O43" s="8"/>
      <c r="P43" s="8"/>
      <c r="Q43" s="8"/>
      <c r="R43" s="85"/>
      <c r="S43" s="10"/>
      <c r="T43" s="10"/>
    </row>
    <row r="44" spans="1:24" ht="15">
      <c r="A44" s="10"/>
      <c r="B44" s="10"/>
      <c r="C44" s="10"/>
      <c r="D44" s="10"/>
      <c r="E44" s="10"/>
      <c r="F44" s="85"/>
      <c r="G44" s="159" t="s">
        <v>50</v>
      </c>
      <c r="H44" s="95" t="s">
        <v>89</v>
      </c>
      <c r="J44" s="8"/>
      <c r="K44" s="63"/>
      <c r="L44" s="8"/>
      <c r="M44" s="8"/>
      <c r="N44" s="8"/>
      <c r="O44" s="8"/>
      <c r="P44" s="8"/>
      <c r="Q44" s="8"/>
      <c r="R44" s="85"/>
      <c r="S44" s="8"/>
      <c r="T44" s="8"/>
      <c r="W44" s="56"/>
      <c r="X44" s="56"/>
    </row>
    <row r="45" spans="1:20" ht="15">
      <c r="A45" s="8"/>
      <c r="B45" s="8"/>
      <c r="C45" s="8"/>
      <c r="D45" s="8"/>
      <c r="E45" s="8"/>
      <c r="F45" s="85"/>
      <c r="G45" s="159" t="s">
        <v>51</v>
      </c>
      <c r="H45" s="95" t="s">
        <v>90</v>
      </c>
      <c r="J45" s="8"/>
      <c r="K45" s="63"/>
      <c r="L45" s="8"/>
      <c r="M45" s="8"/>
      <c r="N45" s="8"/>
      <c r="O45" s="8"/>
      <c r="P45" s="8"/>
      <c r="Q45" s="8"/>
      <c r="R45" s="85"/>
      <c r="S45" s="8"/>
      <c r="T45" s="8"/>
    </row>
    <row r="46" spans="1:20" ht="13.5" customHeight="1">
      <c r="A46" s="8"/>
      <c r="B46" s="8"/>
      <c r="C46" s="8"/>
      <c r="D46" s="8"/>
      <c r="E46" s="8"/>
      <c r="F46" s="85"/>
      <c r="G46" s="159" t="s">
        <v>52</v>
      </c>
      <c r="H46" s="95" t="s">
        <v>91</v>
      </c>
      <c r="J46" s="8"/>
      <c r="K46" s="63"/>
      <c r="L46" s="8"/>
      <c r="M46" s="8"/>
      <c r="N46" s="8"/>
      <c r="O46" s="8"/>
      <c r="P46" s="8"/>
      <c r="Q46" s="8"/>
      <c r="R46" s="85"/>
      <c r="S46" s="8"/>
      <c r="T46" s="8"/>
    </row>
    <row r="47" spans="1:20" ht="12.75" customHeight="1">
      <c r="A47" s="8"/>
      <c r="B47" s="8"/>
      <c r="C47" s="8"/>
      <c r="D47" s="8"/>
      <c r="E47" s="8"/>
      <c r="F47" s="85"/>
      <c r="G47" s="159" t="s">
        <v>53</v>
      </c>
      <c r="H47" s="95" t="s">
        <v>92</v>
      </c>
      <c r="J47" s="8"/>
      <c r="K47" s="74"/>
      <c r="L47" s="8"/>
      <c r="M47" s="8"/>
      <c r="N47" s="8"/>
      <c r="O47" s="8"/>
      <c r="P47" s="8"/>
      <c r="Q47" s="8"/>
      <c r="R47" s="85"/>
      <c r="S47" s="8"/>
      <c r="T47" s="8"/>
    </row>
    <row r="48" spans="1:22" ht="12.75" customHeight="1">
      <c r="A48" s="8"/>
      <c r="B48" s="87"/>
      <c r="C48" s="87"/>
      <c r="D48" s="87"/>
      <c r="E48" s="87"/>
      <c r="F48" s="85"/>
      <c r="G48" s="85"/>
      <c r="H48" s="85"/>
      <c r="J48" s="8"/>
      <c r="K48" s="63"/>
      <c r="L48" s="8"/>
      <c r="M48" s="8"/>
      <c r="N48" s="63"/>
      <c r="O48" s="57"/>
      <c r="P48" s="8"/>
      <c r="Q48" s="8"/>
      <c r="R48" s="85"/>
      <c r="S48" s="86"/>
      <c r="V48" s="8"/>
    </row>
    <row r="49" spans="10:20" ht="18.75" customHeight="1">
      <c r="J49" s="8"/>
      <c r="K49" s="8"/>
      <c r="L49" s="8"/>
      <c r="M49" s="8"/>
      <c r="N49" s="8"/>
      <c r="O49" s="8"/>
      <c r="P49" s="8"/>
      <c r="Q49" s="8"/>
      <c r="R49" s="8"/>
      <c r="S49" s="58"/>
      <c r="T49" s="8"/>
    </row>
  </sheetData>
  <sheetProtection/>
  <mergeCells count="12">
    <mergeCell ref="R2:T2"/>
    <mergeCell ref="R7:T7"/>
    <mergeCell ref="J9:T9"/>
    <mergeCell ref="J10:K10"/>
    <mergeCell ref="C6:Q6"/>
    <mergeCell ref="A9:I9"/>
    <mergeCell ref="F10:F12"/>
    <mergeCell ref="L11:N11"/>
    <mergeCell ref="O11:Q11"/>
    <mergeCell ref="R11:T11"/>
    <mergeCell ref="J11:K11"/>
    <mergeCell ref="A11:C11"/>
  </mergeCells>
  <printOptions/>
  <pageMargins left="0.75" right="0.75" top="0.31" bottom="0.5" header="0.5" footer="0.5"/>
  <pageSetup fitToHeight="1" fitToWidth="1" horizontalDpi="300" verticalDpi="3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zoomScale="70" zoomScaleNormal="70" zoomScalePageLayoutView="0" workbookViewId="0" topLeftCell="A1">
      <selection activeCell="C6" sqref="C6:Q6"/>
    </sheetView>
  </sheetViews>
  <sheetFormatPr defaultColWidth="11.421875" defaultRowHeight="12.75"/>
  <cols>
    <col min="1" max="2" width="11.421875" style="6" customWidth="1"/>
    <col min="3" max="5" width="2.8515625" style="6" customWidth="1"/>
    <col min="6" max="6" width="5.7109375" style="6" customWidth="1"/>
    <col min="7" max="7" width="8.57421875" style="6" bestFit="1" customWidth="1"/>
    <col min="8" max="8" width="7.28125" style="6" bestFit="1" customWidth="1"/>
    <col min="9" max="9" width="7.8515625" style="6" bestFit="1" customWidth="1"/>
    <col min="10" max="10" width="11.7109375" style="6" bestFit="1" customWidth="1"/>
    <col min="11" max="11" width="10.7109375" style="6" bestFit="1" customWidth="1"/>
    <col min="12" max="12" width="11.7109375" style="6" bestFit="1" customWidth="1"/>
    <col min="13" max="13" width="10.7109375" style="6" bestFit="1" customWidth="1"/>
    <col min="14" max="14" width="10.28125" style="6" bestFit="1" customWidth="1"/>
    <col min="15" max="15" width="11.7109375" style="6" bestFit="1" customWidth="1"/>
    <col min="16" max="16" width="10.7109375" style="6" bestFit="1" customWidth="1"/>
    <col min="17" max="17" width="10.28125" style="6" bestFit="1" customWidth="1"/>
    <col min="18" max="18" width="11.7109375" style="6" bestFit="1" customWidth="1"/>
    <col min="19" max="19" width="10.7109375" style="6" bestFit="1" customWidth="1"/>
    <col min="20" max="20" width="10.28125" style="6" bestFit="1" customWidth="1"/>
    <col min="21" max="22" width="11.421875" style="6" customWidth="1"/>
    <col min="23" max="23" width="16.57421875" style="6" customWidth="1"/>
    <col min="24" max="16384" width="11.421875" style="6" customWidth="1"/>
  </cols>
  <sheetData>
    <row r="1" spans="1:20" ht="13.5" thickTop="1">
      <c r="A1" s="2"/>
      <c r="B1" s="3"/>
      <c r="C1" s="173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5"/>
      <c r="O1" s="3"/>
      <c r="P1" s="3"/>
      <c r="Q1" s="3"/>
      <c r="R1" s="4"/>
      <c r="S1" s="3"/>
      <c r="T1" s="5"/>
    </row>
    <row r="2" spans="1:20" ht="26.25">
      <c r="A2" s="7"/>
      <c r="B2" s="8"/>
      <c r="C2" s="172"/>
      <c r="D2" s="149"/>
      <c r="E2" s="149"/>
      <c r="F2" s="9"/>
      <c r="G2" s="9"/>
      <c r="H2" s="9"/>
      <c r="I2" s="9"/>
      <c r="J2" s="9"/>
      <c r="K2" s="9"/>
      <c r="L2" s="9"/>
      <c r="M2" s="9"/>
      <c r="N2" s="176"/>
      <c r="O2" s="9"/>
      <c r="P2" s="9"/>
      <c r="Q2" s="9"/>
      <c r="R2" s="387"/>
      <c r="S2" s="388"/>
      <c r="T2" s="389"/>
    </row>
    <row r="3" spans="1:20" ht="13.5" thickBot="1">
      <c r="A3" s="7"/>
      <c r="B3" s="8"/>
      <c r="C3" s="19"/>
      <c r="D3" s="8"/>
      <c r="E3" s="8"/>
      <c r="F3" s="8"/>
      <c r="G3" s="8"/>
      <c r="H3" s="8"/>
      <c r="I3" s="8"/>
      <c r="J3" s="8"/>
      <c r="K3" s="8"/>
      <c r="L3" s="8"/>
      <c r="M3" s="8"/>
      <c r="N3" s="55"/>
      <c r="O3" s="13"/>
      <c r="P3" s="13"/>
      <c r="Q3" s="13"/>
      <c r="R3" s="12"/>
      <c r="S3" s="14"/>
      <c r="T3" s="15"/>
    </row>
    <row r="4" spans="1:20" ht="18" thickBot="1">
      <c r="A4" s="7"/>
      <c r="B4" s="8"/>
      <c r="C4" s="16"/>
      <c r="D4" s="150"/>
      <c r="E4" s="150"/>
      <c r="F4" s="17"/>
      <c r="G4" s="17"/>
      <c r="H4" s="17"/>
      <c r="I4" s="17"/>
      <c r="J4" s="17"/>
      <c r="K4" s="17"/>
      <c r="L4" s="17"/>
      <c r="M4" s="17"/>
      <c r="N4" s="131"/>
      <c r="O4" s="17"/>
      <c r="P4" s="17"/>
      <c r="Q4" s="17"/>
      <c r="R4" s="18"/>
      <c r="S4" s="10"/>
      <c r="T4" s="11"/>
    </row>
    <row r="5" spans="1:20" ht="6.75" customHeight="1">
      <c r="A5" s="7"/>
      <c r="B5" s="8"/>
      <c r="C5" s="1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9"/>
      <c r="S5" s="8"/>
      <c r="T5" s="20"/>
    </row>
    <row r="6" spans="1:20" ht="24" customHeight="1">
      <c r="A6" s="7"/>
      <c r="B6" s="8"/>
      <c r="C6" s="390" t="s">
        <v>167</v>
      </c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91"/>
      <c r="R6" s="1"/>
      <c r="S6" s="10"/>
      <c r="T6" s="11"/>
    </row>
    <row r="7" spans="1:20" ht="16.5" customHeight="1" thickBot="1">
      <c r="A7" s="21"/>
      <c r="B7" s="22"/>
      <c r="C7" s="23" t="s">
        <v>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5"/>
      <c r="R7" s="395" t="s">
        <v>27</v>
      </c>
      <c r="S7" s="396"/>
      <c r="T7" s="397"/>
    </row>
    <row r="8" ht="6" customHeight="1" thickBot="1" thickTop="1"/>
    <row r="9" spans="1:20" ht="18.75" customHeight="1" thickBot="1" thickTop="1">
      <c r="A9" s="398" t="s">
        <v>162</v>
      </c>
      <c r="B9" s="399"/>
      <c r="C9" s="399"/>
      <c r="D9" s="399"/>
      <c r="E9" s="399"/>
      <c r="F9" s="399"/>
      <c r="G9" s="399"/>
      <c r="H9" s="399"/>
      <c r="I9" s="400"/>
      <c r="J9" s="401" t="s">
        <v>62</v>
      </c>
      <c r="K9" s="402"/>
      <c r="L9" s="402"/>
      <c r="M9" s="402"/>
      <c r="N9" s="402"/>
      <c r="O9" s="402"/>
      <c r="P9" s="402"/>
      <c r="Q9" s="402"/>
      <c r="R9" s="402"/>
      <c r="S9" s="402"/>
      <c r="T9" s="403"/>
    </row>
    <row r="10" spans="1:20" ht="24.75" customHeight="1">
      <c r="A10" s="26"/>
      <c r="B10" s="27"/>
      <c r="C10" s="27"/>
      <c r="D10" s="27"/>
      <c r="E10" s="27"/>
      <c r="F10" s="413" t="s">
        <v>81</v>
      </c>
      <c r="G10" s="28" t="s">
        <v>82</v>
      </c>
      <c r="H10" s="28" t="s">
        <v>10</v>
      </c>
      <c r="I10" s="29" t="s">
        <v>78</v>
      </c>
      <c r="J10" s="416" t="s">
        <v>65</v>
      </c>
      <c r="K10" s="417"/>
      <c r="L10" s="30" t="s">
        <v>66</v>
      </c>
      <c r="M10" s="31"/>
      <c r="N10" s="32"/>
      <c r="O10" s="59" t="s">
        <v>67</v>
      </c>
      <c r="P10" s="31"/>
      <c r="Q10" s="32"/>
      <c r="R10" s="59" t="s">
        <v>15</v>
      </c>
      <c r="S10" s="70" t="s">
        <v>68</v>
      </c>
      <c r="T10" s="71"/>
    </row>
    <row r="11" spans="1:20" ht="14.25" customHeight="1">
      <c r="A11" s="421" t="s">
        <v>80</v>
      </c>
      <c r="B11" s="422"/>
      <c r="C11" s="422"/>
      <c r="D11" s="10"/>
      <c r="E11" s="10"/>
      <c r="F11" s="414"/>
      <c r="G11" s="34" t="s">
        <v>77</v>
      </c>
      <c r="H11" s="34" t="s">
        <v>11</v>
      </c>
      <c r="I11" s="35" t="s">
        <v>79</v>
      </c>
      <c r="J11" s="409" t="s">
        <v>69</v>
      </c>
      <c r="K11" s="411"/>
      <c r="L11" s="409" t="s">
        <v>69</v>
      </c>
      <c r="M11" s="410"/>
      <c r="N11" s="411"/>
      <c r="O11" s="409" t="s">
        <v>69</v>
      </c>
      <c r="P11" s="410"/>
      <c r="Q11" s="411"/>
      <c r="R11" s="409" t="s">
        <v>69</v>
      </c>
      <c r="S11" s="410"/>
      <c r="T11" s="412"/>
    </row>
    <row r="12" spans="1:20" ht="17.25" customHeight="1" thickBot="1">
      <c r="A12" s="36"/>
      <c r="B12" s="37"/>
      <c r="C12" s="37"/>
      <c r="D12" s="37"/>
      <c r="E12" s="37"/>
      <c r="F12" s="415"/>
      <c r="G12" s="38" t="s">
        <v>2</v>
      </c>
      <c r="H12" s="39" t="s">
        <v>1</v>
      </c>
      <c r="I12" s="38" t="s">
        <v>2</v>
      </c>
      <c r="J12" s="40" t="s">
        <v>70</v>
      </c>
      <c r="K12" s="41" t="s">
        <v>71</v>
      </c>
      <c r="L12" s="40" t="s">
        <v>70</v>
      </c>
      <c r="M12" s="41" t="s">
        <v>71</v>
      </c>
      <c r="N12" s="66" t="s">
        <v>0</v>
      </c>
      <c r="O12" s="40" t="s">
        <v>70</v>
      </c>
      <c r="P12" s="41" t="s">
        <v>71</v>
      </c>
      <c r="Q12" s="66" t="s">
        <v>0</v>
      </c>
      <c r="R12" s="40" t="s">
        <v>70</v>
      </c>
      <c r="S12" s="41" t="s">
        <v>71</v>
      </c>
      <c r="T12" s="51" t="s">
        <v>0</v>
      </c>
    </row>
    <row r="13" spans="1:20" ht="15.75" customHeight="1" thickTop="1">
      <c r="A13" s="163" t="s">
        <v>136</v>
      </c>
      <c r="B13" s="164"/>
      <c r="C13" s="164"/>
      <c r="D13" s="164"/>
      <c r="E13" s="164"/>
      <c r="F13" s="165"/>
      <c r="G13" s="166"/>
      <c r="H13" s="167"/>
      <c r="I13" s="168"/>
      <c r="J13" s="44"/>
      <c r="K13" s="65"/>
      <c r="L13" s="44"/>
      <c r="M13" s="42"/>
      <c r="N13" s="42"/>
      <c r="O13" s="44"/>
      <c r="P13" s="42"/>
      <c r="Q13" s="42"/>
      <c r="R13" s="44"/>
      <c r="S13" s="42"/>
      <c r="T13" s="76"/>
    </row>
    <row r="14" spans="1:20" ht="15.75" customHeight="1">
      <c r="A14" s="177" t="s">
        <v>137</v>
      </c>
      <c r="B14" s="100"/>
      <c r="C14" s="100"/>
      <c r="D14" s="100"/>
      <c r="E14" s="100"/>
      <c r="F14" s="153">
        <v>2</v>
      </c>
      <c r="G14" s="185">
        <v>0.10799999999999998</v>
      </c>
      <c r="H14" s="318">
        <v>1</v>
      </c>
      <c r="I14" s="183">
        <f aca="true" t="shared" si="0" ref="I14:I20">G14*H14</f>
        <v>0.10799999999999998</v>
      </c>
      <c r="J14" s="182"/>
      <c r="K14" s="264"/>
      <c r="L14" s="182">
        <f>I14</f>
        <v>0.10799999999999998</v>
      </c>
      <c r="M14" s="185"/>
      <c r="N14" s="185"/>
      <c r="O14" s="182">
        <f>I14</f>
        <v>0.10799999999999998</v>
      </c>
      <c r="P14" s="185"/>
      <c r="Q14" s="42"/>
      <c r="R14" s="44">
        <f>I14</f>
        <v>0.10799999999999998</v>
      </c>
      <c r="S14" s="42"/>
      <c r="T14" s="46"/>
    </row>
    <row r="15" spans="1:20" ht="15.75" customHeight="1">
      <c r="A15" s="177" t="s">
        <v>138</v>
      </c>
      <c r="B15" s="100"/>
      <c r="C15" s="100"/>
      <c r="D15" s="100"/>
      <c r="E15" s="100"/>
      <c r="F15" s="152">
        <v>3</v>
      </c>
      <c r="G15" s="185">
        <v>0.015</v>
      </c>
      <c r="H15" s="318">
        <v>1</v>
      </c>
      <c r="I15" s="183">
        <f t="shared" si="0"/>
        <v>0.015</v>
      </c>
      <c r="J15" s="182" t="s">
        <v>3</v>
      </c>
      <c r="K15" s="264"/>
      <c r="L15" s="182"/>
      <c r="M15" s="185"/>
      <c r="N15" s="185">
        <f>I15</f>
        <v>0.015</v>
      </c>
      <c r="O15" s="182"/>
      <c r="P15" s="185"/>
      <c r="Q15" s="42">
        <f>I15</f>
        <v>0.015</v>
      </c>
      <c r="R15" s="44"/>
      <c r="S15" s="42"/>
      <c r="T15" s="46">
        <f>I15</f>
        <v>0.015</v>
      </c>
    </row>
    <row r="16" spans="1:20" ht="15.75" customHeight="1">
      <c r="A16" s="177" t="s">
        <v>139</v>
      </c>
      <c r="B16" s="100"/>
      <c r="C16" s="100"/>
      <c r="D16" s="100"/>
      <c r="E16" s="100"/>
      <c r="F16" s="152">
        <v>3</v>
      </c>
      <c r="G16" s="185">
        <v>0.12</v>
      </c>
      <c r="H16" s="318">
        <v>1</v>
      </c>
      <c r="I16" s="183">
        <f t="shared" si="0"/>
        <v>0.12</v>
      </c>
      <c r="J16" s="182" t="s">
        <v>3</v>
      </c>
      <c r="K16" s="264"/>
      <c r="L16" s="182"/>
      <c r="M16" s="185"/>
      <c r="N16" s="185">
        <f>I16</f>
        <v>0.12</v>
      </c>
      <c r="O16" s="182"/>
      <c r="P16" s="185"/>
      <c r="Q16" s="42">
        <f>I16</f>
        <v>0.12</v>
      </c>
      <c r="R16" s="44"/>
      <c r="S16" s="42"/>
      <c r="T16" s="46">
        <f>I16</f>
        <v>0.12</v>
      </c>
    </row>
    <row r="17" spans="1:20" ht="15.75" customHeight="1">
      <c r="A17" s="177" t="s">
        <v>140</v>
      </c>
      <c r="B17" s="100"/>
      <c r="C17" s="100"/>
      <c r="D17" s="100"/>
      <c r="E17" s="100"/>
      <c r="F17" s="152">
        <v>3</v>
      </c>
      <c r="G17" s="185">
        <v>1.5</v>
      </c>
      <c r="H17" s="318">
        <v>1</v>
      </c>
      <c r="I17" s="183">
        <f t="shared" si="0"/>
        <v>1.5</v>
      </c>
      <c r="J17" s="182"/>
      <c r="K17" s="264"/>
      <c r="L17" s="182"/>
      <c r="M17" s="185"/>
      <c r="N17" s="185"/>
      <c r="O17" s="182"/>
      <c r="P17" s="185"/>
      <c r="Q17" s="42"/>
      <c r="R17" s="44">
        <f>+I17</f>
        <v>1.5</v>
      </c>
      <c r="S17" s="42"/>
      <c r="T17" s="46"/>
    </row>
    <row r="18" spans="1:20" ht="15.75" customHeight="1">
      <c r="A18" s="177" t="s">
        <v>141</v>
      </c>
      <c r="B18" s="100"/>
      <c r="C18" s="100"/>
      <c r="D18" s="100"/>
      <c r="E18" s="100"/>
      <c r="F18" s="152">
        <v>3</v>
      </c>
      <c r="G18" s="185">
        <v>0.1</v>
      </c>
      <c r="H18" s="318">
        <v>0.7</v>
      </c>
      <c r="I18" s="183">
        <f t="shared" si="0"/>
        <v>0.06999999999999999</v>
      </c>
      <c r="J18" s="182"/>
      <c r="K18" s="264"/>
      <c r="L18" s="182">
        <f>+I18</f>
        <v>0.06999999999999999</v>
      </c>
      <c r="M18" s="185"/>
      <c r="N18" s="185"/>
      <c r="O18" s="182">
        <f>+I18</f>
        <v>0.06999999999999999</v>
      </c>
      <c r="P18" s="185"/>
      <c r="Q18" s="42"/>
      <c r="R18" s="44">
        <f>+I18</f>
        <v>0.06999999999999999</v>
      </c>
      <c r="S18" s="42"/>
      <c r="T18" s="46"/>
    </row>
    <row r="19" spans="1:20" ht="15.75" customHeight="1">
      <c r="A19" s="177" t="s">
        <v>142</v>
      </c>
      <c r="B19" s="100"/>
      <c r="C19" s="100"/>
      <c r="D19" s="100"/>
      <c r="E19" s="100"/>
      <c r="F19" s="152">
        <v>3</v>
      </c>
      <c r="G19" s="185">
        <v>1</v>
      </c>
      <c r="H19" s="318">
        <v>1</v>
      </c>
      <c r="I19" s="183">
        <f t="shared" si="0"/>
        <v>1</v>
      </c>
      <c r="J19" s="182"/>
      <c r="K19" s="264"/>
      <c r="L19" s="182"/>
      <c r="M19" s="185"/>
      <c r="N19" s="185"/>
      <c r="O19" s="182"/>
      <c r="P19" s="185"/>
      <c r="Q19" s="42"/>
      <c r="R19" s="44">
        <f>+I19</f>
        <v>1</v>
      </c>
      <c r="S19" s="42"/>
      <c r="T19" s="46"/>
    </row>
    <row r="20" spans="1:20" ht="15.75" customHeight="1">
      <c r="A20" s="177" t="s">
        <v>143</v>
      </c>
      <c r="B20" s="100"/>
      <c r="C20" s="100"/>
      <c r="D20" s="100"/>
      <c r="E20" s="100"/>
      <c r="F20" s="152">
        <v>4</v>
      </c>
      <c r="G20" s="185">
        <v>0.06</v>
      </c>
      <c r="H20" s="318">
        <v>1</v>
      </c>
      <c r="I20" s="183">
        <f t="shared" si="0"/>
        <v>0.06</v>
      </c>
      <c r="J20" s="182">
        <f>I20</f>
        <v>0.06</v>
      </c>
      <c r="K20" s="264"/>
      <c r="L20" s="182"/>
      <c r="M20" s="185"/>
      <c r="N20" s="185"/>
      <c r="O20" s="182"/>
      <c r="P20" s="185"/>
      <c r="Q20" s="42"/>
      <c r="R20" s="44"/>
      <c r="S20" s="42"/>
      <c r="T20" s="46"/>
    </row>
    <row r="21" spans="1:20" ht="15.75" customHeight="1">
      <c r="A21" s="82" t="s">
        <v>144</v>
      </c>
      <c r="B21" s="100"/>
      <c r="C21" s="100"/>
      <c r="D21" s="100"/>
      <c r="E21" s="100"/>
      <c r="F21" s="162"/>
      <c r="G21" s="264"/>
      <c r="H21" s="352"/>
      <c r="I21" s="354"/>
      <c r="J21" s="182"/>
      <c r="K21" s="264"/>
      <c r="L21" s="182"/>
      <c r="M21" s="185"/>
      <c r="N21" s="185"/>
      <c r="O21" s="182"/>
      <c r="P21" s="185"/>
      <c r="Q21" s="42"/>
      <c r="R21" s="44"/>
      <c r="S21" s="42"/>
      <c r="T21" s="46"/>
    </row>
    <row r="22" spans="1:20" ht="15.75" customHeight="1">
      <c r="A22" s="177" t="s">
        <v>145</v>
      </c>
      <c r="B22" s="340"/>
      <c r="C22" s="340"/>
      <c r="D22" s="340"/>
      <c r="E22" s="340"/>
      <c r="F22" s="153">
        <v>2</v>
      </c>
      <c r="G22" s="184">
        <v>0.018</v>
      </c>
      <c r="H22" s="355">
        <v>1</v>
      </c>
      <c r="I22" s="354">
        <f>+G22*H22</f>
        <v>0.018</v>
      </c>
      <c r="J22" s="184"/>
      <c r="K22" s="264"/>
      <c r="L22" s="182">
        <f>+I22</f>
        <v>0.018</v>
      </c>
      <c r="M22" s="184"/>
      <c r="N22" s="184"/>
      <c r="O22" s="182">
        <f>+I22</f>
        <v>0.018</v>
      </c>
      <c r="P22" s="184"/>
      <c r="Q22" s="60"/>
      <c r="R22" s="44">
        <f>+I22</f>
        <v>0.018</v>
      </c>
      <c r="S22" s="60"/>
      <c r="T22" s="118"/>
    </row>
    <row r="23" spans="1:20" ht="15.75" customHeight="1">
      <c r="A23" s="177" t="s">
        <v>146</v>
      </c>
      <c r="B23" s="340"/>
      <c r="C23" s="340"/>
      <c r="D23" s="350"/>
      <c r="E23" s="350"/>
      <c r="F23" s="153">
        <v>3</v>
      </c>
      <c r="G23" s="342">
        <v>0.015</v>
      </c>
      <c r="H23" s="343">
        <v>1</v>
      </c>
      <c r="I23" s="344">
        <f>+G23*H23</f>
        <v>0.015</v>
      </c>
      <c r="J23" s="342"/>
      <c r="K23" s="345"/>
      <c r="L23" s="346"/>
      <c r="M23" s="342"/>
      <c r="N23" s="342">
        <f>+I23</f>
        <v>0.015</v>
      </c>
      <c r="O23" s="346"/>
      <c r="P23" s="342"/>
      <c r="Q23" s="119">
        <f>+I23</f>
        <v>0.015</v>
      </c>
      <c r="R23" s="98"/>
      <c r="S23" s="119"/>
      <c r="T23" s="122">
        <f>+I23</f>
        <v>0.015</v>
      </c>
    </row>
    <row r="24" spans="1:20" ht="15.75" customHeight="1">
      <c r="A24" s="177" t="s">
        <v>147</v>
      </c>
      <c r="B24" s="340"/>
      <c r="C24" s="340"/>
      <c r="D24" s="350"/>
      <c r="E24" s="350"/>
      <c r="F24" s="153">
        <v>4</v>
      </c>
      <c r="G24" s="342">
        <v>0.06</v>
      </c>
      <c r="H24" s="343">
        <v>1</v>
      </c>
      <c r="I24" s="344">
        <f>+G24*H24</f>
        <v>0.06</v>
      </c>
      <c r="J24" s="342">
        <f>+I24</f>
        <v>0.06</v>
      </c>
      <c r="K24" s="345"/>
      <c r="L24" s="346"/>
      <c r="M24" s="342"/>
      <c r="N24" s="342"/>
      <c r="O24" s="346"/>
      <c r="P24" s="342"/>
      <c r="Q24" s="119"/>
      <c r="R24" s="98"/>
      <c r="S24" s="119"/>
      <c r="T24" s="122"/>
    </row>
    <row r="25" spans="1:20" ht="15.75" customHeight="1">
      <c r="A25" s="82" t="s">
        <v>74</v>
      </c>
      <c r="B25" s="100"/>
      <c r="C25" s="100"/>
      <c r="D25" s="100"/>
      <c r="E25" s="100"/>
      <c r="F25" s="162"/>
      <c r="G25" s="264"/>
      <c r="H25" s="352"/>
      <c r="I25" s="354"/>
      <c r="J25" s="182"/>
      <c r="K25" s="264"/>
      <c r="L25" s="182"/>
      <c r="M25" s="185"/>
      <c r="N25" s="185"/>
      <c r="O25" s="182"/>
      <c r="P25" s="185"/>
      <c r="Q25" s="42"/>
      <c r="R25" s="44"/>
      <c r="S25" s="42"/>
      <c r="T25" s="46"/>
    </row>
    <row r="26" spans="1:20" ht="15.75" customHeight="1">
      <c r="A26" s="177" t="s">
        <v>148</v>
      </c>
      <c r="B26" s="340"/>
      <c r="C26" s="340"/>
      <c r="D26" s="340"/>
      <c r="E26" s="340"/>
      <c r="F26" s="153">
        <v>2</v>
      </c>
      <c r="G26" s="184">
        <v>0.144</v>
      </c>
      <c r="H26" s="355">
        <v>1</v>
      </c>
      <c r="I26" s="356">
        <v>0.28</v>
      </c>
      <c r="J26" s="184"/>
      <c r="K26" s="264"/>
      <c r="L26" s="182">
        <v>0.144</v>
      </c>
      <c r="M26" s="184"/>
      <c r="N26" s="184"/>
      <c r="O26" s="268">
        <v>0.144</v>
      </c>
      <c r="P26" s="185"/>
      <c r="Q26" s="60"/>
      <c r="R26" s="44">
        <v>0.144</v>
      </c>
      <c r="S26" s="60"/>
      <c r="T26" s="118"/>
    </row>
    <row r="27" spans="1:20" ht="15.75" customHeight="1">
      <c r="A27" s="177" t="s">
        <v>149</v>
      </c>
      <c r="B27" s="340"/>
      <c r="C27" s="340"/>
      <c r="D27" s="350"/>
      <c r="E27" s="350"/>
      <c r="F27" s="153">
        <v>3</v>
      </c>
      <c r="G27" s="342">
        <v>0.06</v>
      </c>
      <c r="H27" s="343">
        <v>1</v>
      </c>
      <c r="I27" s="356">
        <v>0.12</v>
      </c>
      <c r="J27" s="342"/>
      <c r="K27" s="345"/>
      <c r="L27" s="346"/>
      <c r="M27" s="342"/>
      <c r="N27" s="342">
        <v>0.06</v>
      </c>
      <c r="O27" s="346"/>
      <c r="P27" s="342"/>
      <c r="Q27" s="119">
        <v>0.06</v>
      </c>
      <c r="R27" s="98"/>
      <c r="S27" s="119"/>
      <c r="T27" s="122">
        <v>0.06</v>
      </c>
    </row>
    <row r="28" spans="1:20" ht="15.75" customHeight="1">
      <c r="A28" s="177" t="s">
        <v>150</v>
      </c>
      <c r="B28" s="340"/>
      <c r="C28" s="340"/>
      <c r="D28" s="350"/>
      <c r="E28" s="350"/>
      <c r="F28" s="153">
        <v>3</v>
      </c>
      <c r="G28" s="342">
        <v>0.1</v>
      </c>
      <c r="H28" s="343">
        <v>1</v>
      </c>
      <c r="I28" s="354">
        <v>0.2</v>
      </c>
      <c r="J28" s="342"/>
      <c r="K28" s="345"/>
      <c r="L28" s="346"/>
      <c r="M28" s="342"/>
      <c r="N28" s="342">
        <v>0.1</v>
      </c>
      <c r="O28" s="346"/>
      <c r="P28" s="342"/>
      <c r="Q28" s="119">
        <v>0.1</v>
      </c>
      <c r="R28" s="98"/>
      <c r="S28" s="119"/>
      <c r="T28" s="122">
        <v>0.1</v>
      </c>
    </row>
    <row r="29" spans="1:20" ht="15.75" customHeight="1">
      <c r="A29" s="82" t="s">
        <v>151</v>
      </c>
      <c r="B29" s="100"/>
      <c r="C29" s="100"/>
      <c r="D29" s="100"/>
      <c r="E29" s="100"/>
      <c r="F29" s="162"/>
      <c r="G29" s="264"/>
      <c r="H29" s="352"/>
      <c r="I29" s="354"/>
      <c r="J29" s="182"/>
      <c r="K29" s="264"/>
      <c r="L29" s="182"/>
      <c r="M29" s="185"/>
      <c r="N29" s="185"/>
      <c r="O29" s="182"/>
      <c r="P29" s="185"/>
      <c r="Q29" s="42"/>
      <c r="R29" s="44"/>
      <c r="S29" s="42"/>
      <c r="T29" s="46"/>
    </row>
    <row r="30" spans="1:20" ht="15.75" customHeight="1" thickBot="1">
      <c r="A30" s="181" t="s">
        <v>152</v>
      </c>
      <c r="B30" s="357"/>
      <c r="C30" s="104"/>
      <c r="D30" s="104"/>
      <c r="E30" s="104"/>
      <c r="F30" s="155">
        <v>3</v>
      </c>
      <c r="G30" s="358">
        <v>5</v>
      </c>
      <c r="H30" s="359">
        <v>0.05</v>
      </c>
      <c r="I30" s="279">
        <f>+G30*H30</f>
        <v>0.25</v>
      </c>
      <c r="J30" s="358"/>
      <c r="K30" s="360"/>
      <c r="L30" s="361"/>
      <c r="M30" s="358">
        <f>+I30</f>
        <v>0.25</v>
      </c>
      <c r="N30" s="358"/>
      <c r="O30" s="361"/>
      <c r="P30" s="358">
        <f>+I30</f>
        <v>0.25</v>
      </c>
      <c r="Q30" s="169"/>
      <c r="R30" s="50"/>
      <c r="S30" s="169">
        <f>+I30</f>
        <v>0.25</v>
      </c>
      <c r="T30" s="170"/>
    </row>
    <row r="31" spans="2:16" ht="7.5" customHeight="1" thickBot="1" thickTop="1">
      <c r="B31" s="192"/>
      <c r="C31" s="192"/>
      <c r="D31" s="192"/>
      <c r="E31" s="192"/>
      <c r="F31" s="192"/>
      <c r="G31" s="192"/>
      <c r="H31" s="192"/>
      <c r="I31" s="192"/>
      <c r="J31" s="254"/>
      <c r="K31" s="255"/>
      <c r="L31" s="192"/>
      <c r="M31" s="192"/>
      <c r="N31" s="192"/>
      <c r="O31" s="192"/>
      <c r="P31" s="192"/>
    </row>
    <row r="32" spans="1:20" ht="13.5" thickBot="1">
      <c r="A32" s="138" t="s">
        <v>19</v>
      </c>
      <c r="B32" s="332"/>
      <c r="C32" s="332"/>
      <c r="D32" s="332"/>
      <c r="E32" s="332"/>
      <c r="F32" s="333" t="s">
        <v>2</v>
      </c>
      <c r="G32" s="334">
        <f>SUM(G13:G30)</f>
        <v>8.3</v>
      </c>
      <c r="H32" s="334"/>
      <c r="I32" s="335">
        <f aca="true" t="shared" si="1" ref="I32:T32">SUM(I13:I30)</f>
        <v>3.816</v>
      </c>
      <c r="J32" s="336">
        <f t="shared" si="1"/>
        <v>0.12</v>
      </c>
      <c r="K32" s="335">
        <f t="shared" si="1"/>
        <v>0</v>
      </c>
      <c r="L32" s="336">
        <f t="shared" si="1"/>
        <v>0.33999999999999997</v>
      </c>
      <c r="M32" s="334">
        <f t="shared" si="1"/>
        <v>0.25</v>
      </c>
      <c r="N32" s="334">
        <f t="shared" si="1"/>
        <v>0.31000000000000005</v>
      </c>
      <c r="O32" s="336">
        <f t="shared" si="1"/>
        <v>0.33999999999999997</v>
      </c>
      <c r="P32" s="334">
        <f t="shared" si="1"/>
        <v>0.25</v>
      </c>
      <c r="Q32" s="141">
        <f t="shared" si="1"/>
        <v>0.31000000000000005</v>
      </c>
      <c r="R32" s="144">
        <f t="shared" si="1"/>
        <v>2.84</v>
      </c>
      <c r="S32" s="141">
        <f t="shared" si="1"/>
        <v>0.25</v>
      </c>
      <c r="T32" s="146">
        <f t="shared" si="1"/>
        <v>0.31000000000000005</v>
      </c>
    </row>
    <row r="33" spans="10:11" ht="18.75" customHeight="1">
      <c r="J33" s="53"/>
      <c r="K33" s="53"/>
    </row>
    <row r="34" spans="1:20" ht="15">
      <c r="A34" s="9"/>
      <c r="B34" s="10"/>
      <c r="C34" s="10"/>
      <c r="D34" s="10"/>
      <c r="E34" s="10"/>
      <c r="F34" s="10" t="s">
        <v>88</v>
      </c>
      <c r="G34" s="10"/>
      <c r="H34" s="10"/>
      <c r="J34" s="8"/>
      <c r="K34" s="63"/>
      <c r="L34" s="8"/>
      <c r="M34" s="8"/>
      <c r="N34" s="8"/>
      <c r="O34" s="8"/>
      <c r="P34" s="8"/>
      <c r="Q34" s="8"/>
      <c r="R34" s="85"/>
      <c r="S34" s="10"/>
      <c r="T34" s="10"/>
    </row>
    <row r="35" spans="1:24" ht="15">
      <c r="A35" s="10"/>
      <c r="B35" s="10"/>
      <c r="C35" s="10"/>
      <c r="D35" s="10"/>
      <c r="E35" s="10"/>
      <c r="F35" s="85"/>
      <c r="G35" s="159" t="s">
        <v>50</v>
      </c>
      <c r="H35" s="95" t="s">
        <v>89</v>
      </c>
      <c r="J35" s="8"/>
      <c r="K35" s="63"/>
      <c r="L35" s="8"/>
      <c r="M35" s="8"/>
      <c r="N35" s="8"/>
      <c r="O35" s="8"/>
      <c r="P35" s="8"/>
      <c r="Q35" s="8"/>
      <c r="R35" s="85"/>
      <c r="S35" s="8"/>
      <c r="T35" s="8"/>
      <c r="W35" s="56"/>
      <c r="X35" s="56"/>
    </row>
    <row r="36" spans="1:20" ht="15">
      <c r="A36" s="8"/>
      <c r="B36" s="8"/>
      <c r="C36" s="8"/>
      <c r="D36" s="8"/>
      <c r="E36" s="8"/>
      <c r="F36" s="85"/>
      <c r="G36" s="159" t="s">
        <v>51</v>
      </c>
      <c r="H36" s="95" t="s">
        <v>90</v>
      </c>
      <c r="J36" s="8"/>
      <c r="K36" s="63"/>
      <c r="L36" s="8"/>
      <c r="M36" s="8"/>
      <c r="N36" s="8"/>
      <c r="O36" s="8"/>
      <c r="P36" s="8"/>
      <c r="Q36" s="8"/>
      <c r="R36" s="85"/>
      <c r="S36" s="8"/>
      <c r="T36" s="8"/>
    </row>
    <row r="37" spans="1:20" ht="13.5" customHeight="1">
      <c r="A37" s="8"/>
      <c r="B37" s="8"/>
      <c r="C37" s="8"/>
      <c r="D37" s="8"/>
      <c r="E37" s="8"/>
      <c r="F37" s="85"/>
      <c r="G37" s="159" t="s">
        <v>52</v>
      </c>
      <c r="H37" s="95" t="s">
        <v>91</v>
      </c>
      <c r="J37" s="8"/>
      <c r="K37" s="63"/>
      <c r="L37" s="8"/>
      <c r="M37" s="8"/>
      <c r="N37" s="8"/>
      <c r="O37" s="8"/>
      <c r="P37" s="8"/>
      <c r="Q37" s="8"/>
      <c r="R37" s="85"/>
      <c r="S37" s="8"/>
      <c r="T37" s="8"/>
    </row>
    <row r="38" spans="1:20" ht="12.75" customHeight="1">
      <c r="A38" s="8"/>
      <c r="B38" s="8"/>
      <c r="C38" s="8"/>
      <c r="D38" s="8"/>
      <c r="E38" s="8"/>
      <c r="F38" s="85"/>
      <c r="G38" s="159" t="s">
        <v>53</v>
      </c>
      <c r="H38" s="95" t="s">
        <v>92</v>
      </c>
      <c r="J38" s="8"/>
      <c r="K38" s="74"/>
      <c r="L38" s="8"/>
      <c r="M38" s="8"/>
      <c r="N38" s="8"/>
      <c r="O38" s="8"/>
      <c r="P38" s="8"/>
      <c r="Q38" s="8"/>
      <c r="R38" s="85"/>
      <c r="S38" s="8"/>
      <c r="T38" s="8"/>
    </row>
    <row r="39" spans="1:22" ht="12.75" customHeight="1">
      <c r="A39" s="8"/>
      <c r="B39" s="87"/>
      <c r="C39" s="87"/>
      <c r="D39" s="87"/>
      <c r="E39" s="87"/>
      <c r="F39" s="85"/>
      <c r="G39" s="85"/>
      <c r="H39" s="85"/>
      <c r="J39" s="8"/>
      <c r="K39" s="63"/>
      <c r="L39" s="8"/>
      <c r="M39" s="8"/>
      <c r="N39" s="63"/>
      <c r="O39" s="57"/>
      <c r="P39" s="8"/>
      <c r="Q39" s="8"/>
      <c r="R39" s="85"/>
      <c r="S39" s="86"/>
      <c r="V39" s="8"/>
    </row>
    <row r="40" spans="10:20" ht="18.75" customHeight="1">
      <c r="J40" s="8"/>
      <c r="K40" s="8"/>
      <c r="L40" s="8"/>
      <c r="M40" s="8"/>
      <c r="N40" s="8"/>
      <c r="O40" s="8"/>
      <c r="P40" s="8"/>
      <c r="Q40" s="8"/>
      <c r="R40" s="8"/>
      <c r="S40" s="58"/>
      <c r="T40" s="8"/>
    </row>
  </sheetData>
  <sheetProtection/>
  <mergeCells count="12">
    <mergeCell ref="R11:T11"/>
    <mergeCell ref="J11:K11"/>
    <mergeCell ref="R2:T2"/>
    <mergeCell ref="R7:T7"/>
    <mergeCell ref="J9:T9"/>
    <mergeCell ref="J10:K10"/>
    <mergeCell ref="C6:Q6"/>
    <mergeCell ref="A9:I9"/>
    <mergeCell ref="F10:F12"/>
    <mergeCell ref="L11:N11"/>
    <mergeCell ref="O11:Q11"/>
    <mergeCell ref="A11:C11"/>
  </mergeCells>
  <printOptions/>
  <pageMargins left="0.75" right="0.75" top="0.53" bottom="0.46" header="0.5" footer="0.5"/>
  <pageSetup fitToHeight="1" fitToWidth="1" horizontalDpi="300" verticalDpi="3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tabSelected="1" zoomScale="70" zoomScaleNormal="70" zoomScalePageLayoutView="0" workbookViewId="0" topLeftCell="A1">
      <selection activeCell="C6" sqref="C6:T6"/>
    </sheetView>
  </sheetViews>
  <sheetFormatPr defaultColWidth="11.421875" defaultRowHeight="12.75"/>
  <cols>
    <col min="1" max="2" width="11.421875" style="6" customWidth="1"/>
    <col min="3" max="5" width="2.8515625" style="6" customWidth="1"/>
    <col min="6" max="6" width="5.7109375" style="6" customWidth="1"/>
    <col min="7" max="7" width="8.57421875" style="6" bestFit="1" customWidth="1"/>
    <col min="8" max="8" width="7.28125" style="6" bestFit="1" customWidth="1"/>
    <col min="9" max="9" width="7.8515625" style="6" bestFit="1" customWidth="1"/>
    <col min="10" max="10" width="11.7109375" style="6" bestFit="1" customWidth="1"/>
    <col min="11" max="11" width="10.7109375" style="6" bestFit="1" customWidth="1"/>
    <col min="12" max="12" width="11.7109375" style="6" bestFit="1" customWidth="1"/>
    <col min="13" max="13" width="10.7109375" style="6" bestFit="1" customWidth="1"/>
    <col min="14" max="14" width="10.28125" style="6" bestFit="1" customWidth="1"/>
    <col min="15" max="15" width="11.7109375" style="6" bestFit="1" customWidth="1"/>
    <col min="16" max="16" width="10.7109375" style="6" bestFit="1" customWidth="1"/>
    <col min="17" max="17" width="10.28125" style="6" bestFit="1" customWidth="1"/>
    <col min="18" max="18" width="11.7109375" style="6" bestFit="1" customWidth="1"/>
    <col min="19" max="19" width="10.7109375" style="6" bestFit="1" customWidth="1"/>
    <col min="20" max="20" width="10.28125" style="6" bestFit="1" customWidth="1"/>
    <col min="21" max="21" width="11.7109375" style="6" bestFit="1" customWidth="1"/>
    <col min="22" max="22" width="10.7109375" style="6" bestFit="1" customWidth="1"/>
    <col min="23" max="23" width="10.28125" style="6" bestFit="1" customWidth="1"/>
    <col min="24" max="25" width="11.421875" style="6" customWidth="1"/>
    <col min="26" max="26" width="16.57421875" style="6" customWidth="1"/>
    <col min="27" max="16384" width="11.421875" style="6" customWidth="1"/>
  </cols>
  <sheetData>
    <row r="1" spans="1:23" ht="13.5" thickTop="1">
      <c r="A1" s="2"/>
      <c r="B1" s="3"/>
      <c r="C1" s="173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5"/>
      <c r="R1" s="3"/>
      <c r="S1" s="3"/>
      <c r="T1" s="3"/>
      <c r="U1" s="4"/>
      <c r="V1" s="3"/>
      <c r="W1" s="5"/>
    </row>
    <row r="2" spans="1:23" ht="26.25">
      <c r="A2" s="7"/>
      <c r="B2" s="8"/>
      <c r="C2" s="172"/>
      <c r="D2" s="149"/>
      <c r="E2" s="14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76"/>
      <c r="R2" s="9"/>
      <c r="S2" s="9"/>
      <c r="T2" s="9"/>
      <c r="U2" s="387" t="s">
        <v>49</v>
      </c>
      <c r="V2" s="388"/>
      <c r="W2" s="389"/>
    </row>
    <row r="3" spans="1:23" ht="13.5" thickBot="1">
      <c r="A3" s="7"/>
      <c r="B3" s="8"/>
      <c r="C3" s="1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55"/>
      <c r="R3" s="13"/>
      <c r="S3" s="13"/>
      <c r="T3" s="13"/>
      <c r="U3" s="12"/>
      <c r="V3" s="14"/>
      <c r="W3" s="15"/>
    </row>
    <row r="4" spans="1:23" ht="18" thickBot="1">
      <c r="A4" s="7"/>
      <c r="B4" s="8"/>
      <c r="C4" s="16"/>
      <c r="D4" s="150"/>
      <c r="E4" s="150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31"/>
      <c r="R4" s="17"/>
      <c r="S4" s="17"/>
      <c r="T4" s="17"/>
      <c r="U4" s="18"/>
      <c r="V4" s="10"/>
      <c r="W4" s="11"/>
    </row>
    <row r="5" spans="1:23" ht="6.75" customHeight="1">
      <c r="A5" s="7"/>
      <c r="B5" s="8"/>
      <c r="C5" s="1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19"/>
      <c r="V5" s="8"/>
      <c r="W5" s="20"/>
    </row>
    <row r="6" spans="1:23" ht="24" customHeight="1">
      <c r="A6" s="7"/>
      <c r="B6" s="8"/>
      <c r="C6" s="390" t="s">
        <v>167</v>
      </c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91"/>
      <c r="U6" s="1"/>
      <c r="V6" s="10"/>
      <c r="W6" s="11"/>
    </row>
    <row r="7" spans="1:23" ht="16.5" customHeight="1" thickBot="1">
      <c r="A7" s="21"/>
      <c r="B7" s="22"/>
      <c r="C7" s="23" t="s">
        <v>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5"/>
      <c r="U7" s="395" t="s">
        <v>27</v>
      </c>
      <c r="V7" s="396"/>
      <c r="W7" s="397"/>
    </row>
    <row r="8" ht="6" customHeight="1" thickBot="1" thickTop="1"/>
    <row r="9" spans="1:23" ht="18.75" customHeight="1" thickBot="1" thickTop="1">
      <c r="A9" s="398"/>
      <c r="B9" s="399"/>
      <c r="C9" s="399"/>
      <c r="D9" s="399"/>
      <c r="E9" s="399"/>
      <c r="F9" s="399"/>
      <c r="G9" s="399"/>
      <c r="H9" s="399"/>
      <c r="I9" s="400"/>
      <c r="J9" s="401" t="s">
        <v>26</v>
      </c>
      <c r="K9" s="402"/>
      <c r="L9" s="402"/>
      <c r="M9" s="402"/>
      <c r="N9" s="402"/>
      <c r="O9" s="402"/>
      <c r="P9" s="402"/>
      <c r="Q9" s="402"/>
      <c r="R9" s="402"/>
      <c r="S9" s="402"/>
      <c r="T9" s="402"/>
      <c r="U9" s="402"/>
      <c r="V9" s="402"/>
      <c r="W9" s="403"/>
    </row>
    <row r="10" spans="1:23" ht="24.75" customHeight="1">
      <c r="A10" s="26"/>
      <c r="B10" s="27"/>
      <c r="C10" s="27"/>
      <c r="D10" s="27"/>
      <c r="E10" s="27"/>
      <c r="F10" s="413" t="s">
        <v>55</v>
      </c>
      <c r="G10" s="28" t="s">
        <v>8</v>
      </c>
      <c r="H10" s="28" t="s">
        <v>10</v>
      </c>
      <c r="I10" s="29" t="s">
        <v>28</v>
      </c>
      <c r="J10" s="416" t="s">
        <v>30</v>
      </c>
      <c r="K10" s="417"/>
      <c r="L10" s="416" t="s">
        <v>12</v>
      </c>
      <c r="M10" s="428"/>
      <c r="N10" s="417"/>
      <c r="O10" s="30" t="s">
        <v>13</v>
      </c>
      <c r="P10" s="31"/>
      <c r="Q10" s="32"/>
      <c r="R10" s="59" t="s">
        <v>14</v>
      </c>
      <c r="S10" s="31"/>
      <c r="T10" s="32"/>
      <c r="U10" s="59" t="s">
        <v>15</v>
      </c>
      <c r="V10" s="70"/>
      <c r="W10" s="71"/>
    </row>
    <row r="11" spans="1:23" ht="14.25" customHeight="1">
      <c r="A11" s="33" t="s">
        <v>29</v>
      </c>
      <c r="B11" s="10"/>
      <c r="C11" s="10"/>
      <c r="D11" s="10"/>
      <c r="E11" s="10"/>
      <c r="F11" s="414"/>
      <c r="G11" s="34" t="s">
        <v>9</v>
      </c>
      <c r="H11" s="34" t="s">
        <v>11</v>
      </c>
      <c r="I11" s="35" t="s">
        <v>9</v>
      </c>
      <c r="J11" s="409" t="s">
        <v>16</v>
      </c>
      <c r="K11" s="411"/>
      <c r="L11" s="409" t="s">
        <v>16</v>
      </c>
      <c r="M11" s="410"/>
      <c r="N11" s="411"/>
      <c r="O11" s="409" t="s">
        <v>16</v>
      </c>
      <c r="P11" s="410"/>
      <c r="Q11" s="411"/>
      <c r="R11" s="409" t="s">
        <v>16</v>
      </c>
      <c r="S11" s="410"/>
      <c r="T11" s="411"/>
      <c r="U11" s="409" t="s">
        <v>16</v>
      </c>
      <c r="V11" s="410"/>
      <c r="W11" s="412"/>
    </row>
    <row r="12" spans="1:23" ht="17.25" customHeight="1" thickBot="1">
      <c r="A12" s="36"/>
      <c r="B12" s="37"/>
      <c r="C12" s="37"/>
      <c r="D12" s="37"/>
      <c r="E12" s="37"/>
      <c r="F12" s="415"/>
      <c r="G12" s="38" t="s">
        <v>2</v>
      </c>
      <c r="H12" s="39" t="s">
        <v>1</v>
      </c>
      <c r="I12" s="38" t="s">
        <v>2</v>
      </c>
      <c r="J12" s="40" t="s">
        <v>17</v>
      </c>
      <c r="K12" s="41" t="s">
        <v>18</v>
      </c>
      <c r="L12" s="40" t="s">
        <v>17</v>
      </c>
      <c r="M12" s="41" t="s">
        <v>18</v>
      </c>
      <c r="N12" s="66" t="s">
        <v>0</v>
      </c>
      <c r="O12" s="40" t="s">
        <v>17</v>
      </c>
      <c r="P12" s="41" t="s">
        <v>18</v>
      </c>
      <c r="Q12" s="66" t="s">
        <v>0</v>
      </c>
      <c r="R12" s="40" t="s">
        <v>17</v>
      </c>
      <c r="S12" s="41" t="s">
        <v>18</v>
      </c>
      <c r="T12" s="66" t="s">
        <v>0</v>
      </c>
      <c r="U12" s="40" t="s">
        <v>17</v>
      </c>
      <c r="V12" s="41" t="s">
        <v>18</v>
      </c>
      <c r="W12" s="51" t="s">
        <v>0</v>
      </c>
    </row>
    <row r="13" spans="1:23" ht="15.75" customHeight="1" thickTop="1">
      <c r="A13" s="105"/>
      <c r="B13" s="100"/>
      <c r="C13" s="100"/>
      <c r="D13" s="100"/>
      <c r="E13" s="100"/>
      <c r="F13" s="156"/>
      <c r="G13" s="42"/>
      <c r="H13" s="43"/>
      <c r="I13" s="68"/>
      <c r="J13" s="44"/>
      <c r="K13" s="65"/>
      <c r="L13" s="44"/>
      <c r="M13" s="42"/>
      <c r="N13" s="47"/>
      <c r="O13" s="44"/>
      <c r="P13" s="42"/>
      <c r="Q13" s="42"/>
      <c r="R13" s="44"/>
      <c r="S13" s="42"/>
      <c r="T13" s="42"/>
      <c r="U13" s="44"/>
      <c r="V13" s="42"/>
      <c r="W13" s="76"/>
    </row>
    <row r="14" spans="1:23" ht="15.75" customHeight="1">
      <c r="A14" s="106"/>
      <c r="B14" s="100"/>
      <c r="C14" s="100"/>
      <c r="D14" s="100"/>
      <c r="E14" s="100"/>
      <c r="F14" s="152"/>
      <c r="G14" s="42"/>
      <c r="H14" s="43"/>
      <c r="I14" s="47"/>
      <c r="J14" s="44"/>
      <c r="K14" s="65"/>
      <c r="L14" s="44"/>
      <c r="M14" s="42"/>
      <c r="N14" s="47"/>
      <c r="O14" s="44"/>
      <c r="P14" s="42"/>
      <c r="Q14" s="42"/>
      <c r="R14" s="44"/>
      <c r="S14" s="42"/>
      <c r="T14" s="42"/>
      <c r="U14" s="44"/>
      <c r="V14" s="42"/>
      <c r="W14" s="46"/>
    </row>
    <row r="15" spans="1:23" ht="15.75" customHeight="1">
      <c r="A15" s="106"/>
      <c r="B15" s="100"/>
      <c r="C15" s="100"/>
      <c r="D15" s="100"/>
      <c r="E15" s="100"/>
      <c r="F15" s="152"/>
      <c r="G15" s="80"/>
      <c r="H15" s="81"/>
      <c r="I15" s="47"/>
      <c r="J15" s="44"/>
      <c r="K15" s="65"/>
      <c r="L15" s="44"/>
      <c r="M15" s="42"/>
      <c r="N15" s="47"/>
      <c r="O15" s="44"/>
      <c r="P15" s="42"/>
      <c r="Q15" s="42"/>
      <c r="R15" s="44"/>
      <c r="S15" s="42"/>
      <c r="T15" s="42"/>
      <c r="U15" s="44"/>
      <c r="V15" s="42"/>
      <c r="W15" s="46"/>
    </row>
    <row r="16" spans="1:23" ht="15.75" customHeight="1">
      <c r="A16" s="106"/>
      <c r="B16" s="100"/>
      <c r="C16" s="100"/>
      <c r="D16" s="100"/>
      <c r="E16" s="100"/>
      <c r="F16" s="152"/>
      <c r="G16" s="42"/>
      <c r="H16" s="43"/>
      <c r="I16" s="47"/>
      <c r="J16" s="44"/>
      <c r="K16" s="65"/>
      <c r="L16" s="44"/>
      <c r="M16" s="42"/>
      <c r="N16" s="47"/>
      <c r="O16" s="44"/>
      <c r="P16" s="42"/>
      <c r="Q16" s="42"/>
      <c r="R16" s="44"/>
      <c r="S16" s="42"/>
      <c r="T16" s="42"/>
      <c r="U16" s="44"/>
      <c r="V16" s="42"/>
      <c r="W16" s="46"/>
    </row>
    <row r="17" spans="1:23" ht="15.75" customHeight="1">
      <c r="A17" s="79"/>
      <c r="B17" s="100"/>
      <c r="C17" s="100"/>
      <c r="D17" s="100"/>
      <c r="E17" s="100"/>
      <c r="F17" s="152"/>
      <c r="G17" s="42"/>
      <c r="H17" s="43"/>
      <c r="I17" s="47"/>
      <c r="J17" s="44"/>
      <c r="K17" s="65"/>
      <c r="L17" s="44"/>
      <c r="M17" s="42"/>
      <c r="N17" s="47"/>
      <c r="O17" s="44"/>
      <c r="P17" s="42"/>
      <c r="Q17" s="42"/>
      <c r="R17" s="44"/>
      <c r="S17" s="42"/>
      <c r="T17" s="42"/>
      <c r="U17" s="44"/>
      <c r="V17" s="42"/>
      <c r="W17" s="46"/>
    </row>
    <row r="18" spans="1:23" ht="15.75" customHeight="1">
      <c r="A18" s="106"/>
      <c r="B18" s="100"/>
      <c r="C18" s="100"/>
      <c r="D18" s="100"/>
      <c r="E18" s="100"/>
      <c r="F18" s="152"/>
      <c r="G18" s="42"/>
      <c r="H18" s="43"/>
      <c r="I18" s="47"/>
      <c r="J18" s="44"/>
      <c r="K18" s="65"/>
      <c r="L18" s="44"/>
      <c r="M18" s="42"/>
      <c r="N18" s="47"/>
      <c r="O18" s="44"/>
      <c r="P18" s="42"/>
      <c r="Q18" s="42"/>
      <c r="R18" s="44"/>
      <c r="S18" s="42"/>
      <c r="T18" s="42"/>
      <c r="U18" s="44"/>
      <c r="V18" s="42"/>
      <c r="W18" s="46"/>
    </row>
    <row r="19" spans="1:23" ht="15.75" customHeight="1">
      <c r="A19" s="106"/>
      <c r="B19" s="100"/>
      <c r="C19" s="100"/>
      <c r="D19" s="100"/>
      <c r="E19" s="100"/>
      <c r="F19" s="152"/>
      <c r="G19" s="42"/>
      <c r="H19" s="43"/>
      <c r="I19" s="47"/>
      <c r="J19" s="44"/>
      <c r="K19" s="65"/>
      <c r="L19" s="44"/>
      <c r="M19" s="42"/>
      <c r="N19" s="47"/>
      <c r="O19" s="44"/>
      <c r="P19" s="42"/>
      <c r="Q19" s="42"/>
      <c r="R19" s="44"/>
      <c r="S19" s="42"/>
      <c r="T19" s="42"/>
      <c r="U19" s="44"/>
      <c r="V19" s="42"/>
      <c r="W19" s="46"/>
    </row>
    <row r="20" spans="1:23" ht="15.75" customHeight="1">
      <c r="A20" s="107"/>
      <c r="B20" s="102"/>
      <c r="C20" s="102"/>
      <c r="D20" s="102"/>
      <c r="E20" s="102"/>
      <c r="F20" s="154"/>
      <c r="G20" s="42"/>
      <c r="H20" s="43"/>
      <c r="I20" s="47"/>
      <c r="J20" s="44"/>
      <c r="K20" s="65"/>
      <c r="L20" s="44"/>
      <c r="M20" s="42"/>
      <c r="N20" s="47"/>
      <c r="O20" s="44"/>
      <c r="P20" s="42"/>
      <c r="Q20" s="42"/>
      <c r="R20" s="44"/>
      <c r="S20" s="42"/>
      <c r="T20" s="42"/>
      <c r="U20" s="44"/>
      <c r="V20" s="42"/>
      <c r="W20" s="46"/>
    </row>
    <row r="21" spans="1:23" ht="15.75" customHeight="1">
      <c r="A21" s="106"/>
      <c r="B21" s="100"/>
      <c r="C21" s="100"/>
      <c r="D21" s="100"/>
      <c r="E21" s="100"/>
      <c r="F21" s="152"/>
      <c r="G21" s="42"/>
      <c r="H21" s="43"/>
      <c r="I21" s="47"/>
      <c r="J21" s="44"/>
      <c r="K21" s="65"/>
      <c r="L21" s="44"/>
      <c r="M21" s="42"/>
      <c r="N21" s="47"/>
      <c r="O21" s="44"/>
      <c r="P21" s="42"/>
      <c r="Q21" s="42"/>
      <c r="R21" s="44"/>
      <c r="S21" s="42"/>
      <c r="T21" s="42"/>
      <c r="U21" s="44"/>
      <c r="V21" s="42"/>
      <c r="W21" s="46"/>
    </row>
    <row r="22" spans="1:23" ht="15.75" customHeight="1">
      <c r="A22" s="83"/>
      <c r="B22" s="101"/>
      <c r="C22" s="101"/>
      <c r="D22" s="101"/>
      <c r="E22" s="101"/>
      <c r="F22" s="153"/>
      <c r="G22" s="42"/>
      <c r="H22" s="43"/>
      <c r="I22" s="47"/>
      <c r="J22" s="44"/>
      <c r="K22" s="65"/>
      <c r="L22" s="44"/>
      <c r="M22" s="42"/>
      <c r="N22" s="47"/>
      <c r="O22" s="44"/>
      <c r="P22" s="42"/>
      <c r="Q22" s="42"/>
      <c r="R22" s="44"/>
      <c r="S22" s="42"/>
      <c r="T22" s="42"/>
      <c r="U22" s="44"/>
      <c r="V22" s="42"/>
      <c r="W22" s="46"/>
    </row>
    <row r="23" spans="1:23" ht="15.75" customHeight="1">
      <c r="A23" s="106"/>
      <c r="B23" s="100"/>
      <c r="C23" s="100"/>
      <c r="D23" s="100"/>
      <c r="E23" s="100"/>
      <c r="F23" s="152"/>
      <c r="G23" s="42"/>
      <c r="H23" s="43"/>
      <c r="I23" s="47"/>
      <c r="J23" s="44"/>
      <c r="K23" s="65"/>
      <c r="L23" s="44"/>
      <c r="M23" s="42"/>
      <c r="N23" s="47"/>
      <c r="O23" s="44"/>
      <c r="P23" s="42"/>
      <c r="Q23" s="42"/>
      <c r="R23" s="44"/>
      <c r="S23" s="42"/>
      <c r="T23" s="42"/>
      <c r="U23" s="44"/>
      <c r="V23" s="42"/>
      <c r="W23" s="46"/>
    </row>
    <row r="24" spans="1:23" ht="15.75" customHeight="1">
      <c r="A24" s="106"/>
      <c r="B24" s="100"/>
      <c r="C24" s="100"/>
      <c r="D24" s="100"/>
      <c r="E24" s="100"/>
      <c r="F24" s="152"/>
      <c r="G24" s="42"/>
      <c r="H24" s="43"/>
      <c r="I24" s="47"/>
      <c r="J24" s="44"/>
      <c r="K24" s="65"/>
      <c r="L24" s="44"/>
      <c r="M24" s="42"/>
      <c r="N24" s="47"/>
      <c r="O24" s="44"/>
      <c r="P24" s="42"/>
      <c r="Q24" s="42"/>
      <c r="R24" s="44"/>
      <c r="S24" s="42"/>
      <c r="T24" s="42"/>
      <c r="U24" s="44"/>
      <c r="V24" s="42"/>
      <c r="W24" s="46"/>
    </row>
    <row r="25" spans="1:23" ht="15.75" customHeight="1">
      <c r="A25" s="107"/>
      <c r="B25" s="102"/>
      <c r="C25" s="102"/>
      <c r="D25" s="102"/>
      <c r="E25" s="102"/>
      <c r="F25" s="154"/>
      <c r="G25" s="42"/>
      <c r="H25" s="43"/>
      <c r="I25" s="47"/>
      <c r="J25" s="44"/>
      <c r="K25" s="65"/>
      <c r="L25" s="44"/>
      <c r="M25" s="42"/>
      <c r="N25" s="47"/>
      <c r="O25" s="44"/>
      <c r="P25" s="42"/>
      <c r="Q25" s="42"/>
      <c r="R25" s="44"/>
      <c r="S25" s="42"/>
      <c r="T25" s="42"/>
      <c r="U25" s="44"/>
      <c r="V25" s="42"/>
      <c r="W25" s="46"/>
    </row>
    <row r="26" spans="1:23" ht="15.75" customHeight="1">
      <c r="A26" s="106"/>
      <c r="B26" s="100"/>
      <c r="C26" s="100"/>
      <c r="D26" s="100"/>
      <c r="E26" s="100"/>
      <c r="F26" s="152"/>
      <c r="G26" s="42"/>
      <c r="H26" s="43"/>
      <c r="I26" s="47"/>
      <c r="J26" s="44"/>
      <c r="K26" s="65"/>
      <c r="L26" s="44"/>
      <c r="M26" s="42"/>
      <c r="N26" s="47"/>
      <c r="O26" s="44"/>
      <c r="P26" s="42"/>
      <c r="Q26" s="42"/>
      <c r="R26" s="44"/>
      <c r="S26" s="42"/>
      <c r="T26" s="42"/>
      <c r="U26" s="44"/>
      <c r="V26" s="42"/>
      <c r="W26" s="46"/>
    </row>
    <row r="27" spans="1:23" ht="15.75" customHeight="1">
      <c r="A27" s="83"/>
      <c r="B27" s="101"/>
      <c r="C27" s="101"/>
      <c r="D27" s="101"/>
      <c r="E27" s="101"/>
      <c r="F27" s="153"/>
      <c r="G27" s="42"/>
      <c r="H27" s="43"/>
      <c r="I27" s="47"/>
      <c r="J27" s="44"/>
      <c r="K27" s="65"/>
      <c r="L27" s="44"/>
      <c r="M27" s="42"/>
      <c r="N27" s="47"/>
      <c r="O27" s="44"/>
      <c r="P27" s="42"/>
      <c r="Q27" s="42"/>
      <c r="R27" s="44"/>
      <c r="S27" s="42"/>
      <c r="T27" s="42"/>
      <c r="U27" s="44"/>
      <c r="V27" s="42"/>
      <c r="W27" s="46"/>
    </row>
    <row r="28" spans="1:23" ht="15.75" customHeight="1">
      <c r="A28" s="106"/>
      <c r="B28" s="100"/>
      <c r="C28" s="100"/>
      <c r="D28" s="100"/>
      <c r="E28" s="100"/>
      <c r="F28" s="152"/>
      <c r="G28" s="42"/>
      <c r="H28" s="43"/>
      <c r="I28" s="47"/>
      <c r="J28" s="44"/>
      <c r="K28" s="65"/>
      <c r="L28" s="44"/>
      <c r="M28" s="42"/>
      <c r="N28" s="47"/>
      <c r="O28" s="44"/>
      <c r="P28" s="42"/>
      <c r="Q28" s="42"/>
      <c r="R28" s="44"/>
      <c r="S28" s="42"/>
      <c r="T28" s="42"/>
      <c r="U28" s="44"/>
      <c r="V28" s="42"/>
      <c r="W28" s="46"/>
    </row>
    <row r="29" spans="1:23" ht="15.75" customHeight="1">
      <c r="A29" s="108"/>
      <c r="B29" s="100"/>
      <c r="C29" s="100"/>
      <c r="D29" s="100"/>
      <c r="E29" s="100"/>
      <c r="F29" s="152"/>
      <c r="G29" s="42"/>
      <c r="H29" s="43"/>
      <c r="I29" s="47"/>
      <c r="J29" s="44"/>
      <c r="K29" s="65"/>
      <c r="L29" s="44"/>
      <c r="M29" s="42"/>
      <c r="N29" s="47"/>
      <c r="O29" s="44"/>
      <c r="P29" s="42"/>
      <c r="Q29" s="42"/>
      <c r="R29" s="44"/>
      <c r="S29" s="42"/>
      <c r="T29" s="42"/>
      <c r="U29" s="44"/>
      <c r="V29" s="42"/>
      <c r="W29" s="46"/>
    </row>
    <row r="30" spans="1:23" ht="15.75" customHeight="1">
      <c r="A30" s="106"/>
      <c r="B30" s="100"/>
      <c r="C30" s="100"/>
      <c r="D30" s="100"/>
      <c r="E30" s="100"/>
      <c r="F30" s="152"/>
      <c r="G30" s="42"/>
      <c r="H30" s="43"/>
      <c r="I30" s="47"/>
      <c r="J30" s="44"/>
      <c r="K30" s="65"/>
      <c r="L30" s="44"/>
      <c r="M30" s="42"/>
      <c r="N30" s="47"/>
      <c r="O30" s="44"/>
      <c r="P30" s="42"/>
      <c r="Q30" s="42"/>
      <c r="R30" s="44"/>
      <c r="S30" s="42"/>
      <c r="T30" s="42"/>
      <c r="U30" s="44"/>
      <c r="V30" s="42"/>
      <c r="W30" s="46"/>
    </row>
    <row r="31" spans="1:23" ht="15.75" customHeight="1">
      <c r="A31" s="107"/>
      <c r="B31" s="102"/>
      <c r="C31" s="102"/>
      <c r="D31" s="102"/>
      <c r="E31" s="102"/>
      <c r="F31" s="154"/>
      <c r="G31" s="42"/>
      <c r="H31" s="43"/>
      <c r="I31" s="47"/>
      <c r="J31" s="44"/>
      <c r="K31" s="65"/>
      <c r="L31" s="44"/>
      <c r="M31" s="42"/>
      <c r="N31" s="47"/>
      <c r="O31" s="44"/>
      <c r="P31" s="42"/>
      <c r="Q31" s="42"/>
      <c r="R31" s="44"/>
      <c r="S31" s="42"/>
      <c r="T31" s="42"/>
      <c r="U31" s="44"/>
      <c r="V31" s="42"/>
      <c r="W31" s="46"/>
    </row>
    <row r="32" spans="1:23" ht="15.75" customHeight="1">
      <c r="A32" s="79"/>
      <c r="B32" s="100"/>
      <c r="C32" s="100"/>
      <c r="D32" s="100"/>
      <c r="E32" s="100"/>
      <c r="F32" s="152"/>
      <c r="G32" s="42"/>
      <c r="H32" s="43"/>
      <c r="I32" s="47"/>
      <c r="J32" s="44"/>
      <c r="K32" s="65"/>
      <c r="L32" s="44"/>
      <c r="M32" s="42"/>
      <c r="N32" s="47"/>
      <c r="O32" s="44"/>
      <c r="P32" s="42"/>
      <c r="Q32" s="42"/>
      <c r="R32" s="44"/>
      <c r="S32" s="42"/>
      <c r="T32" s="42"/>
      <c r="U32" s="44"/>
      <c r="V32" s="42"/>
      <c r="W32" s="46"/>
    </row>
    <row r="33" spans="1:23" ht="15.75" customHeight="1">
      <c r="A33" s="109"/>
      <c r="B33" s="101"/>
      <c r="C33" s="101"/>
      <c r="D33" s="101"/>
      <c r="E33" s="101"/>
      <c r="F33" s="153"/>
      <c r="G33" s="42"/>
      <c r="H33" s="43"/>
      <c r="I33" s="47"/>
      <c r="J33" s="44"/>
      <c r="K33" s="65"/>
      <c r="L33" s="44"/>
      <c r="M33" s="42"/>
      <c r="N33" s="47"/>
      <c r="O33" s="44"/>
      <c r="P33" s="42"/>
      <c r="Q33" s="42"/>
      <c r="R33" s="44"/>
      <c r="S33" s="42"/>
      <c r="T33" s="42"/>
      <c r="U33" s="44"/>
      <c r="V33" s="42"/>
      <c r="W33" s="46"/>
    </row>
    <row r="34" spans="1:23" ht="15.75" customHeight="1">
      <c r="A34" s="106"/>
      <c r="B34" s="100"/>
      <c r="C34" s="100"/>
      <c r="D34" s="100"/>
      <c r="E34" s="100"/>
      <c r="F34" s="152"/>
      <c r="G34" s="42"/>
      <c r="H34" s="43"/>
      <c r="I34" s="47"/>
      <c r="J34" s="44"/>
      <c r="K34" s="65"/>
      <c r="L34" s="44"/>
      <c r="M34" s="42"/>
      <c r="N34" s="47"/>
      <c r="O34" s="44"/>
      <c r="P34" s="42"/>
      <c r="Q34" s="42"/>
      <c r="R34" s="44"/>
      <c r="S34" s="42"/>
      <c r="T34" s="42"/>
      <c r="U34" s="44"/>
      <c r="V34" s="42"/>
      <c r="W34" s="46"/>
    </row>
    <row r="35" spans="1:23" ht="15.75" customHeight="1">
      <c r="A35" s="110"/>
      <c r="B35" s="102"/>
      <c r="C35" s="102"/>
      <c r="D35" s="102"/>
      <c r="E35" s="102"/>
      <c r="F35" s="154"/>
      <c r="G35" s="42"/>
      <c r="H35" s="43"/>
      <c r="I35" s="47"/>
      <c r="J35" s="44"/>
      <c r="K35" s="65"/>
      <c r="L35" s="44"/>
      <c r="M35" s="42"/>
      <c r="N35" s="47"/>
      <c r="O35" s="44"/>
      <c r="P35" s="42"/>
      <c r="Q35" s="42"/>
      <c r="R35" s="44"/>
      <c r="S35" s="42"/>
      <c r="T35" s="42"/>
      <c r="U35" s="44"/>
      <c r="V35" s="42"/>
      <c r="W35" s="46"/>
    </row>
    <row r="36" spans="1:23" ht="15.75" customHeight="1">
      <c r="A36" s="79"/>
      <c r="B36" s="100"/>
      <c r="C36" s="100"/>
      <c r="D36" s="100"/>
      <c r="E36" s="100"/>
      <c r="F36" s="152"/>
      <c r="G36" s="67"/>
      <c r="H36" s="84"/>
      <c r="I36" s="45"/>
      <c r="J36" s="44"/>
      <c r="K36" s="65"/>
      <c r="L36" s="44"/>
      <c r="M36" s="42"/>
      <c r="N36" s="47"/>
      <c r="O36" s="44"/>
      <c r="P36" s="42"/>
      <c r="Q36" s="42"/>
      <c r="R36" s="44"/>
      <c r="S36" s="42"/>
      <c r="T36" s="42"/>
      <c r="U36" s="44"/>
      <c r="V36" s="42"/>
      <c r="W36" s="46"/>
    </row>
    <row r="37" spans="1:23" ht="15.75" customHeight="1">
      <c r="A37" s="109"/>
      <c r="B37" s="101"/>
      <c r="C37" s="101"/>
      <c r="D37" s="101"/>
      <c r="E37" s="101"/>
      <c r="F37" s="153"/>
      <c r="G37" s="42"/>
      <c r="H37" s="43"/>
      <c r="I37" s="47"/>
      <c r="J37" s="44"/>
      <c r="K37" s="65"/>
      <c r="L37" s="44"/>
      <c r="M37" s="42"/>
      <c r="N37" s="47"/>
      <c r="O37" s="44"/>
      <c r="P37" s="42"/>
      <c r="Q37" s="42"/>
      <c r="R37" s="44"/>
      <c r="S37" s="42"/>
      <c r="T37" s="42"/>
      <c r="U37" s="44"/>
      <c r="V37" s="42"/>
      <c r="W37" s="46"/>
    </row>
    <row r="38" spans="1:23" ht="15.75" customHeight="1">
      <c r="A38" s="106"/>
      <c r="B38" s="100"/>
      <c r="C38" s="100"/>
      <c r="D38" s="100"/>
      <c r="E38" s="100"/>
      <c r="F38" s="152"/>
      <c r="G38" s="42"/>
      <c r="H38" s="43"/>
      <c r="I38" s="47"/>
      <c r="J38" s="44"/>
      <c r="K38" s="65"/>
      <c r="L38" s="44"/>
      <c r="M38" s="42"/>
      <c r="N38" s="47"/>
      <c r="O38" s="44"/>
      <c r="P38" s="42"/>
      <c r="Q38" s="42"/>
      <c r="R38" s="44"/>
      <c r="S38" s="42"/>
      <c r="T38" s="42"/>
      <c r="U38" s="44"/>
      <c r="V38" s="42"/>
      <c r="W38" s="46"/>
    </row>
    <row r="39" spans="1:23" ht="15.75" customHeight="1" thickBot="1">
      <c r="A39" s="111"/>
      <c r="B39" s="104"/>
      <c r="C39" s="104"/>
      <c r="D39" s="104"/>
      <c r="E39" s="104"/>
      <c r="F39" s="155"/>
      <c r="G39" s="48"/>
      <c r="H39" s="75"/>
      <c r="I39" s="62"/>
      <c r="J39" s="50"/>
      <c r="K39" s="49"/>
      <c r="L39" s="50"/>
      <c r="M39" s="48"/>
      <c r="N39" s="48"/>
      <c r="O39" s="50"/>
      <c r="P39" s="48"/>
      <c r="Q39" s="48"/>
      <c r="R39" s="50"/>
      <c r="S39" s="48"/>
      <c r="T39" s="48"/>
      <c r="U39" s="50"/>
      <c r="V39" s="48"/>
      <c r="W39" s="51"/>
    </row>
    <row r="40" spans="10:12" ht="7.5" customHeight="1" thickBot="1" thickTop="1">
      <c r="J40" s="52"/>
      <c r="K40" s="64"/>
      <c r="L40" s="64"/>
    </row>
    <row r="41" spans="1:23" ht="13.5" thickBot="1">
      <c r="A41" s="138" t="s">
        <v>19</v>
      </c>
      <c r="B41" s="139"/>
      <c r="C41" s="139"/>
      <c r="D41" s="139"/>
      <c r="E41" s="139"/>
      <c r="F41" s="140" t="s">
        <v>2</v>
      </c>
      <c r="G41" s="141">
        <f>SUM(G13:G39)</f>
        <v>0</v>
      </c>
      <c r="H41" s="142"/>
      <c r="I41" s="143">
        <f aca="true" t="shared" si="0" ref="I41:T41">SUM(I13:I39)</f>
        <v>0</v>
      </c>
      <c r="J41" s="144">
        <f t="shared" si="0"/>
        <v>0</v>
      </c>
      <c r="K41" s="143">
        <f t="shared" si="0"/>
        <v>0</v>
      </c>
      <c r="L41" s="145">
        <f t="shared" si="0"/>
        <v>0</v>
      </c>
      <c r="M41" s="143">
        <f t="shared" si="0"/>
        <v>0</v>
      </c>
      <c r="N41" s="141">
        <f t="shared" si="0"/>
        <v>0</v>
      </c>
      <c r="O41" s="144">
        <f t="shared" si="0"/>
        <v>0</v>
      </c>
      <c r="P41" s="141">
        <f t="shared" si="0"/>
        <v>0</v>
      </c>
      <c r="Q41" s="141">
        <f t="shared" si="0"/>
        <v>0</v>
      </c>
      <c r="R41" s="144">
        <f t="shared" si="0"/>
        <v>0</v>
      </c>
      <c r="S41" s="141">
        <f t="shared" si="0"/>
        <v>0</v>
      </c>
      <c r="T41" s="141">
        <f t="shared" si="0"/>
        <v>0</v>
      </c>
      <c r="U41" s="144">
        <f>SUM(U13:U39)</f>
        <v>0</v>
      </c>
      <c r="V41" s="141">
        <f>SUM(V13:V39)</f>
        <v>0</v>
      </c>
      <c r="W41" s="146">
        <f>SUM(W13:W39)</f>
        <v>0</v>
      </c>
    </row>
    <row r="42" spans="10:12" ht="18.75" customHeight="1">
      <c r="J42" s="53"/>
      <c r="K42" s="53"/>
      <c r="L42" s="53"/>
    </row>
    <row r="43" spans="1:23" ht="15">
      <c r="A43" s="9"/>
      <c r="B43" s="10"/>
      <c r="C43" s="10"/>
      <c r="D43" s="10"/>
      <c r="E43" s="10"/>
      <c r="F43" s="10" t="s">
        <v>56</v>
      </c>
      <c r="G43" s="10"/>
      <c r="H43" s="10"/>
      <c r="J43" s="8"/>
      <c r="K43" s="63"/>
      <c r="L43" s="8"/>
      <c r="M43" s="8"/>
      <c r="N43" s="8"/>
      <c r="O43" s="8"/>
      <c r="P43" s="8"/>
      <c r="Q43" s="8"/>
      <c r="R43" s="8"/>
      <c r="S43" s="8"/>
      <c r="T43" s="8"/>
      <c r="U43" s="85"/>
      <c r="V43" s="10"/>
      <c r="W43" s="10"/>
    </row>
    <row r="44" spans="1:27" ht="15">
      <c r="A44" s="10"/>
      <c r="B44" s="10"/>
      <c r="C44" s="10"/>
      <c r="D44" s="10"/>
      <c r="E44" s="10"/>
      <c r="F44" s="85"/>
      <c r="G44" s="159" t="s">
        <v>50</v>
      </c>
      <c r="H44" s="95" t="s">
        <v>54</v>
      </c>
      <c r="J44" s="8"/>
      <c r="K44" s="63"/>
      <c r="L44" s="8"/>
      <c r="M44" s="8"/>
      <c r="N44" s="8"/>
      <c r="O44" s="8"/>
      <c r="P44" s="8"/>
      <c r="Q44" s="8"/>
      <c r="R44" s="8"/>
      <c r="S44" s="8"/>
      <c r="T44" s="8"/>
      <c r="U44" s="85"/>
      <c r="V44" s="8"/>
      <c r="W44" s="8"/>
      <c r="Z44" s="56"/>
      <c r="AA44" s="56"/>
    </row>
    <row r="45" spans="1:23" ht="15">
      <c r="A45" s="8"/>
      <c r="B45" s="8"/>
      <c r="C45" s="8"/>
      <c r="D45" s="8"/>
      <c r="E45" s="8"/>
      <c r="F45" s="85"/>
      <c r="G45" s="159" t="s">
        <v>51</v>
      </c>
      <c r="H45" s="95" t="s">
        <v>57</v>
      </c>
      <c r="J45" s="8"/>
      <c r="K45" s="63"/>
      <c r="L45" s="8"/>
      <c r="M45" s="8"/>
      <c r="N45" s="8"/>
      <c r="O45" s="8"/>
      <c r="P45" s="8"/>
      <c r="Q45" s="8"/>
      <c r="R45" s="8"/>
      <c r="S45" s="8"/>
      <c r="T45" s="8"/>
      <c r="U45" s="85"/>
      <c r="V45" s="8"/>
      <c r="W45" s="8"/>
    </row>
    <row r="46" spans="1:23" ht="13.5" customHeight="1">
      <c r="A46" s="8"/>
      <c r="B46" s="8"/>
      <c r="C46" s="8"/>
      <c r="D46" s="8"/>
      <c r="E46" s="8"/>
      <c r="F46" s="85"/>
      <c r="G46" s="159" t="s">
        <v>52</v>
      </c>
      <c r="H46" s="95" t="s">
        <v>58</v>
      </c>
      <c r="J46" s="8"/>
      <c r="K46" s="63"/>
      <c r="L46" s="8"/>
      <c r="M46" s="8"/>
      <c r="N46" s="8"/>
      <c r="O46" s="8"/>
      <c r="P46" s="8"/>
      <c r="Q46" s="8"/>
      <c r="R46" s="8"/>
      <c r="S46" s="8"/>
      <c r="T46" s="8"/>
      <c r="U46" s="85"/>
      <c r="V46" s="8"/>
      <c r="W46" s="8"/>
    </row>
    <row r="47" spans="1:23" ht="12.75" customHeight="1">
      <c r="A47" s="8"/>
      <c r="B47" s="8"/>
      <c r="C47" s="8"/>
      <c r="D47" s="8"/>
      <c r="E47" s="8"/>
      <c r="F47" s="85"/>
      <c r="G47" s="159" t="s">
        <v>53</v>
      </c>
      <c r="H47" s="95" t="s">
        <v>59</v>
      </c>
      <c r="J47" s="8"/>
      <c r="K47" s="74"/>
      <c r="L47" s="8"/>
      <c r="M47" s="8"/>
      <c r="N47" s="63"/>
      <c r="O47" s="8"/>
      <c r="P47" s="8"/>
      <c r="Q47" s="8"/>
      <c r="R47" s="8"/>
      <c r="S47" s="8"/>
      <c r="T47" s="8"/>
      <c r="U47" s="85"/>
      <c r="V47" s="8"/>
      <c r="W47" s="8"/>
    </row>
    <row r="48" spans="1:25" ht="12.75" customHeight="1">
      <c r="A48" s="8"/>
      <c r="B48" s="87"/>
      <c r="C48" s="87"/>
      <c r="D48" s="87"/>
      <c r="E48" s="87"/>
      <c r="F48" s="85"/>
      <c r="G48" s="85"/>
      <c r="H48" s="85"/>
      <c r="J48" s="8"/>
      <c r="K48" s="63"/>
      <c r="L48" s="57"/>
      <c r="M48" s="8"/>
      <c r="N48" s="8"/>
      <c r="O48" s="8"/>
      <c r="P48" s="8"/>
      <c r="Q48" s="63"/>
      <c r="R48" s="57"/>
      <c r="S48" s="8"/>
      <c r="T48" s="8"/>
      <c r="U48" s="85"/>
      <c r="V48" s="86"/>
      <c r="Y48" s="8"/>
    </row>
    <row r="49" spans="10:23" ht="18.75" customHeight="1">
      <c r="J49" s="8"/>
      <c r="K49" s="8"/>
      <c r="L49" s="8"/>
      <c r="M49" s="8"/>
      <c r="N49" s="57"/>
      <c r="O49" s="8"/>
      <c r="P49" s="8"/>
      <c r="Q49" s="8"/>
      <c r="R49" s="8"/>
      <c r="S49" s="8"/>
      <c r="T49" s="8"/>
      <c r="U49" s="8"/>
      <c r="V49" s="58"/>
      <c r="W49" s="8"/>
    </row>
  </sheetData>
  <sheetProtection/>
  <mergeCells count="13">
    <mergeCell ref="U11:W11"/>
    <mergeCell ref="J11:K11"/>
    <mergeCell ref="L11:N11"/>
    <mergeCell ref="U2:W2"/>
    <mergeCell ref="U7:W7"/>
    <mergeCell ref="J9:W9"/>
    <mergeCell ref="J10:K10"/>
    <mergeCell ref="L10:N10"/>
    <mergeCell ref="C6:T6"/>
    <mergeCell ref="A9:I9"/>
    <mergeCell ref="F10:F12"/>
    <mergeCell ref="O11:Q11"/>
    <mergeCell ref="R11:T11"/>
  </mergeCells>
  <printOptions/>
  <pageMargins left="0.75" right="0.75" top="1" bottom="1" header="0.5" footer="0.5"/>
  <pageSetup fitToHeight="1" fitToWidth="1" horizontalDpi="300" verticalDpi="300" orientation="landscape" paperSize="8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zoomScale="70" zoomScaleNormal="70" zoomScalePageLayoutView="0" workbookViewId="0" topLeftCell="A1">
      <selection activeCell="C6" sqref="C6:Q6"/>
    </sheetView>
  </sheetViews>
  <sheetFormatPr defaultColWidth="11.421875" defaultRowHeight="12.75"/>
  <cols>
    <col min="1" max="2" width="11.421875" style="6" customWidth="1"/>
    <col min="3" max="5" width="2.8515625" style="6" customWidth="1"/>
    <col min="6" max="6" width="5.7109375" style="6" customWidth="1"/>
    <col min="7" max="7" width="8.57421875" style="6" bestFit="1" customWidth="1"/>
    <col min="8" max="8" width="7.28125" style="6" bestFit="1" customWidth="1"/>
    <col min="9" max="9" width="7.8515625" style="6" bestFit="1" customWidth="1"/>
    <col min="10" max="10" width="11.7109375" style="6" bestFit="1" customWidth="1"/>
    <col min="11" max="11" width="10.7109375" style="6" bestFit="1" customWidth="1"/>
    <col min="12" max="12" width="11.7109375" style="6" bestFit="1" customWidth="1"/>
    <col min="13" max="13" width="10.7109375" style="6" bestFit="1" customWidth="1"/>
    <col min="14" max="14" width="10.28125" style="6" bestFit="1" customWidth="1"/>
    <col min="15" max="15" width="11.7109375" style="6" bestFit="1" customWidth="1"/>
    <col min="16" max="16" width="10.7109375" style="6" bestFit="1" customWidth="1"/>
    <col min="17" max="17" width="10.28125" style="6" bestFit="1" customWidth="1"/>
    <col min="18" max="18" width="11.7109375" style="6" bestFit="1" customWidth="1"/>
    <col min="19" max="19" width="10.7109375" style="6" bestFit="1" customWidth="1"/>
    <col min="20" max="20" width="10.28125" style="6" bestFit="1" customWidth="1"/>
    <col min="21" max="22" width="11.421875" style="6" customWidth="1"/>
    <col min="23" max="23" width="16.57421875" style="6" customWidth="1"/>
    <col min="24" max="16384" width="11.421875" style="6" customWidth="1"/>
  </cols>
  <sheetData>
    <row r="1" spans="1:20" ht="13.5" thickTop="1">
      <c r="A1" s="2"/>
      <c r="B1" s="3"/>
      <c r="C1" s="173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5"/>
      <c r="O1" s="3"/>
      <c r="P1" s="3"/>
      <c r="Q1" s="3"/>
      <c r="R1" s="4"/>
      <c r="S1" s="3"/>
      <c r="T1" s="5"/>
    </row>
    <row r="2" spans="1:20" ht="26.25">
      <c r="A2" s="7"/>
      <c r="B2" s="8"/>
      <c r="C2" s="172"/>
      <c r="D2" s="149"/>
      <c r="E2" s="149"/>
      <c r="F2" s="9"/>
      <c r="G2" s="9"/>
      <c r="H2" s="9"/>
      <c r="I2" s="9"/>
      <c r="J2" s="9"/>
      <c r="K2" s="9"/>
      <c r="L2" s="9"/>
      <c r="M2" s="9"/>
      <c r="N2" s="176"/>
      <c r="O2" s="9"/>
      <c r="P2" s="9"/>
      <c r="Q2" s="9"/>
      <c r="R2" s="387"/>
      <c r="S2" s="388"/>
      <c r="T2" s="389"/>
    </row>
    <row r="3" spans="1:20" ht="13.5" thickBot="1">
      <c r="A3" s="7"/>
      <c r="B3" s="8"/>
      <c r="C3" s="19"/>
      <c r="D3" s="8"/>
      <c r="E3" s="8"/>
      <c r="F3" s="8"/>
      <c r="G3" s="8"/>
      <c r="H3" s="8"/>
      <c r="I3" s="8"/>
      <c r="J3" s="8"/>
      <c r="K3" s="8"/>
      <c r="L3" s="8"/>
      <c r="M3" s="8"/>
      <c r="N3" s="55"/>
      <c r="O3" s="13"/>
      <c r="P3" s="13"/>
      <c r="Q3" s="13"/>
      <c r="R3" s="12"/>
      <c r="S3" s="14"/>
      <c r="T3" s="15"/>
    </row>
    <row r="4" spans="1:20" ht="18" thickBot="1">
      <c r="A4" s="7"/>
      <c r="B4" s="8"/>
      <c r="C4" s="16"/>
      <c r="D4" s="150"/>
      <c r="E4" s="150"/>
      <c r="F4" s="17"/>
      <c r="G4" s="17"/>
      <c r="H4" s="17"/>
      <c r="I4" s="17"/>
      <c r="J4" s="17"/>
      <c r="K4" s="17"/>
      <c r="L4" s="17"/>
      <c r="M4" s="17"/>
      <c r="N4" s="131"/>
      <c r="O4" s="17"/>
      <c r="P4" s="17"/>
      <c r="Q4" s="17"/>
      <c r="R4" s="18"/>
      <c r="S4" s="10"/>
      <c r="T4" s="11"/>
    </row>
    <row r="5" spans="1:20" ht="6.75" customHeight="1">
      <c r="A5" s="7"/>
      <c r="B5" s="8"/>
      <c r="C5" s="1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9"/>
      <c r="S5" s="8"/>
      <c r="T5" s="20"/>
    </row>
    <row r="6" spans="1:20" ht="24" customHeight="1">
      <c r="A6" s="7"/>
      <c r="B6" s="8"/>
      <c r="C6" s="390" t="s">
        <v>167</v>
      </c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91"/>
      <c r="R6" s="1"/>
      <c r="S6" s="10"/>
      <c r="T6" s="11"/>
    </row>
    <row r="7" spans="1:20" ht="16.5" customHeight="1" thickBot="1">
      <c r="A7" s="21"/>
      <c r="B7" s="22"/>
      <c r="C7" s="23" t="s">
        <v>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5"/>
      <c r="R7" s="395" t="s">
        <v>27</v>
      </c>
      <c r="S7" s="396"/>
      <c r="T7" s="397"/>
    </row>
    <row r="8" ht="6" customHeight="1" thickBot="1" thickTop="1"/>
    <row r="9" spans="1:20" ht="18.75" customHeight="1" thickBot="1" thickTop="1">
      <c r="A9" s="398" t="s">
        <v>63</v>
      </c>
      <c r="B9" s="399"/>
      <c r="C9" s="399"/>
      <c r="D9" s="399"/>
      <c r="E9" s="399"/>
      <c r="F9" s="399"/>
      <c r="G9" s="399"/>
      <c r="H9" s="399"/>
      <c r="I9" s="400"/>
      <c r="J9" s="401" t="s">
        <v>62</v>
      </c>
      <c r="K9" s="402"/>
      <c r="L9" s="402"/>
      <c r="M9" s="402"/>
      <c r="N9" s="402"/>
      <c r="O9" s="402"/>
      <c r="P9" s="402"/>
      <c r="Q9" s="402"/>
      <c r="R9" s="402"/>
      <c r="S9" s="402"/>
      <c r="T9" s="403"/>
    </row>
    <row r="10" spans="1:20" ht="24.75" customHeight="1">
      <c r="A10" s="309"/>
      <c r="B10" s="288"/>
      <c r="C10" s="288"/>
      <c r="D10" s="288"/>
      <c r="E10" s="288"/>
      <c r="F10" s="392" t="s">
        <v>81</v>
      </c>
      <c r="G10" s="310" t="s">
        <v>82</v>
      </c>
      <c r="H10" s="310" t="s">
        <v>10</v>
      </c>
      <c r="I10" s="311" t="s">
        <v>78</v>
      </c>
      <c r="J10" s="375" t="s">
        <v>65</v>
      </c>
      <c r="K10" s="376"/>
      <c r="L10" s="223" t="s">
        <v>66</v>
      </c>
      <c r="M10" s="224"/>
      <c r="N10" s="225"/>
      <c r="O10" s="404" t="s">
        <v>67</v>
      </c>
      <c r="P10" s="405"/>
      <c r="Q10" s="406"/>
      <c r="R10" s="226"/>
      <c r="S10" s="227" t="s">
        <v>68</v>
      </c>
      <c r="T10" s="228"/>
    </row>
    <row r="11" spans="1:20" ht="14.25" customHeight="1">
      <c r="A11" s="407" t="s">
        <v>80</v>
      </c>
      <c r="B11" s="408"/>
      <c r="C11" s="408"/>
      <c r="D11" s="206"/>
      <c r="E11" s="206"/>
      <c r="F11" s="393"/>
      <c r="G11" s="232" t="s">
        <v>77</v>
      </c>
      <c r="H11" s="232" t="s">
        <v>11</v>
      </c>
      <c r="I11" s="231" t="s">
        <v>79</v>
      </c>
      <c r="J11" s="362" t="s">
        <v>69</v>
      </c>
      <c r="K11" s="364"/>
      <c r="L11" s="362" t="s">
        <v>69</v>
      </c>
      <c r="M11" s="363"/>
      <c r="N11" s="364"/>
      <c r="O11" s="362" t="s">
        <v>69</v>
      </c>
      <c r="P11" s="363"/>
      <c r="Q11" s="364"/>
      <c r="R11" s="362" t="s">
        <v>69</v>
      </c>
      <c r="S11" s="363"/>
      <c r="T11" s="380"/>
    </row>
    <row r="12" spans="1:20" ht="17.25" customHeight="1" thickBot="1">
      <c r="A12" s="312"/>
      <c r="B12" s="313"/>
      <c r="C12" s="313"/>
      <c r="D12" s="313"/>
      <c r="E12" s="313"/>
      <c r="F12" s="394"/>
      <c r="G12" s="314" t="s">
        <v>2</v>
      </c>
      <c r="H12" s="315" t="s">
        <v>1</v>
      </c>
      <c r="I12" s="314" t="s">
        <v>2</v>
      </c>
      <c r="J12" s="233" t="s">
        <v>70</v>
      </c>
      <c r="K12" s="155" t="s">
        <v>71</v>
      </c>
      <c r="L12" s="233" t="s">
        <v>70</v>
      </c>
      <c r="M12" s="155" t="s">
        <v>71</v>
      </c>
      <c r="N12" s="234" t="s">
        <v>0</v>
      </c>
      <c r="O12" s="233" t="s">
        <v>70</v>
      </c>
      <c r="P12" s="155" t="s">
        <v>71</v>
      </c>
      <c r="Q12" s="234" t="s">
        <v>0</v>
      </c>
      <c r="R12" s="233" t="s">
        <v>70</v>
      </c>
      <c r="S12" s="155" t="s">
        <v>71</v>
      </c>
      <c r="T12" s="235" t="s">
        <v>0</v>
      </c>
    </row>
    <row r="13" spans="1:20" ht="15.75" customHeight="1" thickTop="1">
      <c r="A13" s="89" t="s">
        <v>93</v>
      </c>
      <c r="B13" s="316"/>
      <c r="C13" s="316"/>
      <c r="D13" s="316"/>
      <c r="E13" s="316"/>
      <c r="F13" s="317">
        <v>2</v>
      </c>
      <c r="G13" s="185">
        <f>0.036*13</f>
        <v>0.46799999999999997</v>
      </c>
      <c r="H13" s="318">
        <v>1</v>
      </c>
      <c r="I13" s="319">
        <f>+G13*H13</f>
        <v>0.46799999999999997</v>
      </c>
      <c r="J13" s="182"/>
      <c r="K13" s="264"/>
      <c r="L13" s="182">
        <f>I13</f>
        <v>0.46799999999999997</v>
      </c>
      <c r="M13" s="185"/>
      <c r="N13" s="185"/>
      <c r="O13" s="182">
        <f>I13</f>
        <v>0.46799999999999997</v>
      </c>
      <c r="P13" s="185"/>
      <c r="Q13" s="185"/>
      <c r="R13" s="182">
        <f>I13</f>
        <v>0.46799999999999997</v>
      </c>
      <c r="S13" s="185"/>
      <c r="T13" s="320"/>
    </row>
    <row r="14" spans="1:20" ht="15.75" customHeight="1">
      <c r="A14" s="321" t="s">
        <v>94</v>
      </c>
      <c r="B14" s="100"/>
      <c r="C14" s="100"/>
      <c r="D14" s="100"/>
      <c r="E14" s="100"/>
      <c r="F14" s="152">
        <v>2</v>
      </c>
      <c r="G14" s="185">
        <f>0.06*3</f>
        <v>0.18</v>
      </c>
      <c r="H14" s="318">
        <v>1</v>
      </c>
      <c r="I14" s="183">
        <f>G14*H14</f>
        <v>0.18</v>
      </c>
      <c r="J14" s="182"/>
      <c r="K14" s="264"/>
      <c r="L14" s="182"/>
      <c r="M14" s="185">
        <f>I14</f>
        <v>0.18</v>
      </c>
      <c r="N14" s="185"/>
      <c r="O14" s="182"/>
      <c r="P14" s="185">
        <f>I14</f>
        <v>0.18</v>
      </c>
      <c r="Q14" s="185"/>
      <c r="R14" s="182"/>
      <c r="S14" s="185">
        <f>I14</f>
        <v>0.18</v>
      </c>
      <c r="T14" s="265"/>
    </row>
    <row r="15" spans="1:20" ht="15.75" customHeight="1">
      <c r="A15" s="90" t="s">
        <v>95</v>
      </c>
      <c r="B15" s="101"/>
      <c r="C15" s="101"/>
      <c r="D15" s="101"/>
      <c r="E15" s="101"/>
      <c r="F15" s="153">
        <v>4</v>
      </c>
      <c r="G15" s="322">
        <f>0.018*6</f>
        <v>0.10799999999999998</v>
      </c>
      <c r="H15" s="324">
        <v>1</v>
      </c>
      <c r="I15" s="183">
        <f aca="true" t="shared" si="0" ref="I15:I27">G15*H15</f>
        <v>0.10799999999999998</v>
      </c>
      <c r="J15" s="182">
        <f>+I15</f>
        <v>0.10799999999999998</v>
      </c>
      <c r="K15" s="264"/>
      <c r="L15" s="182"/>
      <c r="M15" s="185"/>
      <c r="N15" s="185"/>
      <c r="O15" s="268"/>
      <c r="P15" s="185"/>
      <c r="Q15" s="185"/>
      <c r="R15" s="182"/>
      <c r="S15" s="186"/>
      <c r="T15" s="265"/>
    </row>
    <row r="16" spans="1:20" ht="15.75" customHeight="1">
      <c r="A16" s="321" t="s">
        <v>96</v>
      </c>
      <c r="B16" s="100"/>
      <c r="C16" s="100"/>
      <c r="D16" s="100"/>
      <c r="E16" s="100"/>
      <c r="F16" s="152">
        <v>2</v>
      </c>
      <c r="G16" s="185">
        <v>8.8</v>
      </c>
      <c r="H16" s="318">
        <v>0.5</v>
      </c>
      <c r="I16" s="183">
        <f t="shared" si="0"/>
        <v>4.4</v>
      </c>
      <c r="J16" s="182"/>
      <c r="K16" s="264"/>
      <c r="L16" s="182"/>
      <c r="M16" s="185"/>
      <c r="N16" s="185">
        <v>0</v>
      </c>
      <c r="O16" s="182"/>
      <c r="P16" s="185"/>
      <c r="Q16" s="185">
        <v>0</v>
      </c>
      <c r="R16" s="182"/>
      <c r="S16" s="185"/>
      <c r="T16" s="265">
        <f>I16/2</f>
        <v>2.2</v>
      </c>
    </row>
    <row r="17" spans="1:20" ht="15.75" customHeight="1">
      <c r="A17" s="321" t="s">
        <v>97</v>
      </c>
      <c r="B17" s="100"/>
      <c r="C17" s="100"/>
      <c r="D17" s="100"/>
      <c r="E17" s="100"/>
      <c r="F17" s="152">
        <v>4</v>
      </c>
      <c r="G17" s="185">
        <v>28</v>
      </c>
      <c r="H17" s="318">
        <v>1</v>
      </c>
      <c r="I17" s="183">
        <f t="shared" si="0"/>
        <v>28</v>
      </c>
      <c r="J17" s="182"/>
      <c r="K17" s="264">
        <f>+I17</f>
        <v>28</v>
      </c>
      <c r="L17" s="182"/>
      <c r="M17" s="185"/>
      <c r="N17" s="185"/>
      <c r="O17" s="182"/>
      <c r="P17" s="185"/>
      <c r="Q17" s="185"/>
      <c r="R17" s="182"/>
      <c r="S17" s="185"/>
      <c r="T17" s="265"/>
    </row>
    <row r="18" spans="1:20" ht="15.75" customHeight="1">
      <c r="A18" s="321" t="s">
        <v>98</v>
      </c>
      <c r="B18" s="100"/>
      <c r="C18" s="100"/>
      <c r="D18" s="100"/>
      <c r="E18" s="100"/>
      <c r="F18" s="152">
        <v>4</v>
      </c>
      <c r="G18" s="185">
        <v>3</v>
      </c>
      <c r="H18" s="318">
        <v>0.8</v>
      </c>
      <c r="I18" s="183">
        <f t="shared" si="0"/>
        <v>2.4000000000000004</v>
      </c>
      <c r="J18" s="182"/>
      <c r="K18" s="264">
        <f>+I18</f>
        <v>2.4000000000000004</v>
      </c>
      <c r="L18" s="182">
        <v>0</v>
      </c>
      <c r="M18" s="185">
        <v>0</v>
      </c>
      <c r="N18" s="185"/>
      <c r="O18" s="182"/>
      <c r="P18" s="185"/>
      <c r="Q18" s="185"/>
      <c r="R18" s="182"/>
      <c r="S18" s="185">
        <f>+I18</f>
        <v>2.4000000000000004</v>
      </c>
      <c r="T18" s="265"/>
    </row>
    <row r="19" spans="1:20" ht="15.75" customHeight="1">
      <c r="A19" s="321" t="s">
        <v>99</v>
      </c>
      <c r="B19" s="100"/>
      <c r="C19" s="100"/>
      <c r="D19" s="100"/>
      <c r="E19" s="100"/>
      <c r="F19" s="152">
        <v>3</v>
      </c>
      <c r="G19" s="185">
        <v>1.1</v>
      </c>
      <c r="H19" s="318">
        <v>0.7</v>
      </c>
      <c r="I19" s="183">
        <f t="shared" si="0"/>
        <v>0.77</v>
      </c>
      <c r="J19" s="182"/>
      <c r="K19" s="264"/>
      <c r="L19" s="182"/>
      <c r="M19" s="185">
        <f>+I19</f>
        <v>0.77</v>
      </c>
      <c r="N19" s="185"/>
      <c r="O19" s="182"/>
      <c r="P19" s="185">
        <f>+I19</f>
        <v>0.77</v>
      </c>
      <c r="Q19" s="185"/>
      <c r="R19" s="182"/>
      <c r="S19" s="185">
        <f>+I19</f>
        <v>0.77</v>
      </c>
      <c r="T19" s="265"/>
    </row>
    <row r="20" spans="1:20" ht="15.75" customHeight="1">
      <c r="A20" s="321" t="s">
        <v>100</v>
      </c>
      <c r="B20" s="100"/>
      <c r="C20" s="100"/>
      <c r="D20" s="100"/>
      <c r="E20" s="100"/>
      <c r="F20" s="152">
        <v>3</v>
      </c>
      <c r="G20" s="185">
        <v>1.1</v>
      </c>
      <c r="H20" s="318">
        <v>0.7</v>
      </c>
      <c r="I20" s="183">
        <f t="shared" si="0"/>
        <v>0.77</v>
      </c>
      <c r="J20" s="182"/>
      <c r="K20" s="264"/>
      <c r="L20" s="182"/>
      <c r="M20" s="185">
        <f>+I20</f>
        <v>0.77</v>
      </c>
      <c r="N20" s="185"/>
      <c r="O20" s="182"/>
      <c r="P20" s="185">
        <f>+I20</f>
        <v>0.77</v>
      </c>
      <c r="Q20" s="185"/>
      <c r="R20" s="182"/>
      <c r="S20" s="185">
        <f>+I20</f>
        <v>0.77</v>
      </c>
      <c r="T20" s="265"/>
    </row>
    <row r="21" spans="1:20" ht="15.75" customHeight="1">
      <c r="A21" s="89" t="s">
        <v>101</v>
      </c>
      <c r="B21" s="100"/>
      <c r="C21" s="100"/>
      <c r="D21" s="100"/>
      <c r="E21" s="100"/>
      <c r="F21" s="152">
        <v>3</v>
      </c>
      <c r="G21" s="185">
        <v>1.5</v>
      </c>
      <c r="H21" s="318">
        <v>1</v>
      </c>
      <c r="I21" s="183">
        <f t="shared" si="0"/>
        <v>1.5</v>
      </c>
      <c r="J21" s="182"/>
      <c r="K21" s="264"/>
      <c r="L21" s="182"/>
      <c r="M21" s="185"/>
      <c r="N21" s="185"/>
      <c r="O21" s="182"/>
      <c r="P21" s="185"/>
      <c r="Q21" s="185"/>
      <c r="R21" s="182"/>
      <c r="S21" s="185">
        <f>+I21</f>
        <v>1.5</v>
      </c>
      <c r="T21" s="265"/>
    </row>
    <row r="22" spans="1:20" ht="15.75" customHeight="1">
      <c r="A22" s="321" t="s">
        <v>102</v>
      </c>
      <c r="B22" s="100"/>
      <c r="C22" s="100"/>
      <c r="D22" s="100"/>
      <c r="E22" s="100"/>
      <c r="F22" s="152">
        <v>3</v>
      </c>
      <c r="G22" s="185">
        <v>6</v>
      </c>
      <c r="H22" s="318">
        <v>0.7</v>
      </c>
      <c r="I22" s="183">
        <f t="shared" si="0"/>
        <v>4.199999999999999</v>
      </c>
      <c r="J22" s="182"/>
      <c r="K22" s="264"/>
      <c r="L22" s="182"/>
      <c r="M22" s="185">
        <f>I22</f>
        <v>4.199999999999999</v>
      </c>
      <c r="N22" s="185"/>
      <c r="O22" s="182"/>
      <c r="P22" s="185">
        <f>I22</f>
        <v>4.199999999999999</v>
      </c>
      <c r="Q22" s="185"/>
      <c r="R22" s="182"/>
      <c r="S22" s="185">
        <f>I22</f>
        <v>4.199999999999999</v>
      </c>
      <c r="T22" s="265"/>
    </row>
    <row r="23" spans="1:20" ht="15.75" customHeight="1">
      <c r="A23" s="321" t="s">
        <v>103</v>
      </c>
      <c r="B23" s="100"/>
      <c r="C23" s="100"/>
      <c r="D23" s="100"/>
      <c r="E23" s="100"/>
      <c r="F23" s="152">
        <v>2</v>
      </c>
      <c r="G23" s="185">
        <v>1</v>
      </c>
      <c r="H23" s="318">
        <v>0.9</v>
      </c>
      <c r="I23" s="183">
        <f t="shared" si="0"/>
        <v>0.9</v>
      </c>
      <c r="J23" s="182"/>
      <c r="K23" s="264"/>
      <c r="L23" s="182"/>
      <c r="M23" s="185">
        <f>I23</f>
        <v>0.9</v>
      </c>
      <c r="N23" s="185"/>
      <c r="O23" s="182"/>
      <c r="P23" s="185">
        <f>I23</f>
        <v>0.9</v>
      </c>
      <c r="Q23" s="185"/>
      <c r="R23" s="182"/>
      <c r="S23" s="185"/>
      <c r="T23" s="265">
        <f>I23</f>
        <v>0.9</v>
      </c>
    </row>
    <row r="24" spans="1:20" ht="15.75" customHeight="1">
      <c r="A24" s="321" t="s">
        <v>104</v>
      </c>
      <c r="B24" s="100"/>
      <c r="C24" s="100"/>
      <c r="D24" s="100"/>
      <c r="E24" s="100"/>
      <c r="F24" s="160" t="s">
        <v>60</v>
      </c>
      <c r="G24" s="185">
        <v>1.5</v>
      </c>
      <c r="H24" s="318">
        <v>1</v>
      </c>
      <c r="I24" s="183">
        <f t="shared" si="0"/>
        <v>1.5</v>
      </c>
      <c r="J24" s="182">
        <f>+I24</f>
        <v>1.5</v>
      </c>
      <c r="K24" s="264"/>
      <c r="L24" s="182">
        <f>I24</f>
        <v>1.5</v>
      </c>
      <c r="M24" s="185"/>
      <c r="N24" s="185"/>
      <c r="O24" s="182">
        <f>I24</f>
        <v>1.5</v>
      </c>
      <c r="P24" s="185"/>
      <c r="Q24" s="185"/>
      <c r="R24" s="182">
        <f>+I24</f>
        <v>1.5</v>
      </c>
      <c r="S24" s="185"/>
      <c r="T24" s="265"/>
    </row>
    <row r="25" spans="1:20" ht="15.75" customHeight="1">
      <c r="A25" s="321" t="s">
        <v>105</v>
      </c>
      <c r="B25" s="100"/>
      <c r="C25" s="100"/>
      <c r="D25" s="100"/>
      <c r="E25" s="100"/>
      <c r="F25" s="152">
        <v>4</v>
      </c>
      <c r="G25" s="185">
        <v>3</v>
      </c>
      <c r="H25" s="318">
        <v>1</v>
      </c>
      <c r="I25" s="183">
        <f t="shared" si="0"/>
        <v>3</v>
      </c>
      <c r="J25" s="182"/>
      <c r="K25" s="264">
        <v>0</v>
      </c>
      <c r="L25" s="182"/>
      <c r="M25" s="185"/>
      <c r="N25" s="185">
        <f>+I25</f>
        <v>3</v>
      </c>
      <c r="O25" s="182"/>
      <c r="P25" s="185"/>
      <c r="Q25" s="185"/>
      <c r="R25" s="182"/>
      <c r="S25" s="185"/>
      <c r="T25" s="265">
        <f>+I25</f>
        <v>3</v>
      </c>
    </row>
    <row r="26" spans="1:20" ht="15.75" customHeight="1">
      <c r="A26" s="89" t="s">
        <v>106</v>
      </c>
      <c r="B26" s="100"/>
      <c r="C26" s="100"/>
      <c r="D26" s="100"/>
      <c r="E26" s="100"/>
      <c r="F26" s="152">
        <v>3</v>
      </c>
      <c r="G26" s="185">
        <v>0.75</v>
      </c>
      <c r="H26" s="318">
        <v>0.8</v>
      </c>
      <c r="I26" s="183">
        <f t="shared" si="0"/>
        <v>0.6000000000000001</v>
      </c>
      <c r="J26" s="182"/>
      <c r="K26" s="264"/>
      <c r="L26" s="182"/>
      <c r="M26" s="185"/>
      <c r="N26" s="185"/>
      <c r="O26" s="182"/>
      <c r="P26" s="185"/>
      <c r="Q26" s="185"/>
      <c r="R26" s="182"/>
      <c r="S26" s="185"/>
      <c r="T26" s="265"/>
    </row>
    <row r="27" spans="1:20" ht="15.75" customHeight="1">
      <c r="A27" s="321" t="s">
        <v>107</v>
      </c>
      <c r="B27" s="100"/>
      <c r="C27" s="100"/>
      <c r="D27" s="100"/>
      <c r="E27" s="100"/>
      <c r="F27" s="152">
        <v>3</v>
      </c>
      <c r="G27" s="185">
        <v>1.5</v>
      </c>
      <c r="H27" s="318">
        <v>0.8</v>
      </c>
      <c r="I27" s="183">
        <f t="shared" si="0"/>
        <v>1.2000000000000002</v>
      </c>
      <c r="J27" s="182"/>
      <c r="K27" s="264"/>
      <c r="L27" s="182"/>
      <c r="M27" s="185"/>
      <c r="N27" s="185"/>
      <c r="O27" s="182"/>
      <c r="P27" s="185"/>
      <c r="Q27" s="185"/>
      <c r="R27" s="182"/>
      <c r="S27" s="185"/>
      <c r="T27" s="265"/>
    </row>
    <row r="28" spans="1:20" ht="15.75" customHeight="1">
      <c r="A28" s="89" t="s">
        <v>108</v>
      </c>
      <c r="B28" s="100"/>
      <c r="C28" s="100"/>
      <c r="D28" s="100"/>
      <c r="E28" s="100"/>
      <c r="F28" s="152">
        <v>3</v>
      </c>
      <c r="G28" s="185">
        <v>7</v>
      </c>
      <c r="H28" s="318">
        <v>0.9</v>
      </c>
      <c r="I28" s="183">
        <f>G28*H28</f>
        <v>6.3</v>
      </c>
      <c r="J28" s="182"/>
      <c r="K28" s="264"/>
      <c r="L28" s="182"/>
      <c r="M28" s="185"/>
      <c r="N28" s="185"/>
      <c r="O28" s="182"/>
      <c r="P28" s="185"/>
      <c r="Q28" s="185"/>
      <c r="R28" s="182"/>
      <c r="S28" s="185"/>
      <c r="T28" s="265"/>
    </row>
    <row r="29" spans="1:20" ht="15.75" customHeight="1">
      <c r="A29" s="325" t="s">
        <v>109</v>
      </c>
      <c r="B29" s="102"/>
      <c r="C29" s="102"/>
      <c r="D29" s="102"/>
      <c r="E29" s="102"/>
      <c r="F29" s="154">
        <v>2</v>
      </c>
      <c r="G29" s="326">
        <v>1.1</v>
      </c>
      <c r="H29" s="327">
        <v>0.9</v>
      </c>
      <c r="I29" s="328">
        <f>G29*H29</f>
        <v>0.9900000000000001</v>
      </c>
      <c r="J29" s="182"/>
      <c r="K29" s="264"/>
      <c r="L29" s="329"/>
      <c r="M29" s="326"/>
      <c r="N29" s="326"/>
      <c r="O29" s="329"/>
      <c r="P29" s="326"/>
      <c r="Q29" s="326"/>
      <c r="R29" s="329"/>
      <c r="S29" s="326"/>
      <c r="T29" s="330">
        <f>I29</f>
        <v>0.9900000000000001</v>
      </c>
    </row>
    <row r="30" spans="1:20" ht="7.5" customHeight="1" thickBot="1">
      <c r="A30" s="192"/>
      <c r="B30" s="192"/>
      <c r="C30" s="192"/>
      <c r="D30" s="192"/>
      <c r="E30" s="192"/>
      <c r="F30" s="192"/>
      <c r="G30" s="192"/>
      <c r="H30" s="192"/>
      <c r="I30" s="192"/>
      <c r="J30" s="254"/>
      <c r="K30" s="255"/>
      <c r="L30" s="192"/>
      <c r="M30" s="192"/>
      <c r="N30" s="192"/>
      <c r="O30" s="192"/>
      <c r="P30" s="192"/>
      <c r="Q30" s="192"/>
      <c r="R30" s="192"/>
      <c r="S30" s="192"/>
      <c r="T30" s="192"/>
    </row>
    <row r="31" spans="1:20" ht="13.5" thickBot="1">
      <c r="A31" s="331" t="s">
        <v>19</v>
      </c>
      <c r="B31" s="332"/>
      <c r="C31" s="332"/>
      <c r="D31" s="332"/>
      <c r="E31" s="332"/>
      <c r="F31" s="333" t="s">
        <v>2</v>
      </c>
      <c r="G31" s="334">
        <f>SUM(G13:G29)</f>
        <v>66.106</v>
      </c>
      <c r="H31" s="334"/>
      <c r="I31" s="335">
        <f aca="true" t="shared" si="1" ref="I31:T31">SUM(I13:I29)</f>
        <v>57.28600000000001</v>
      </c>
      <c r="J31" s="336">
        <f t="shared" si="1"/>
        <v>1.608</v>
      </c>
      <c r="K31" s="335">
        <f t="shared" si="1"/>
        <v>30.4</v>
      </c>
      <c r="L31" s="336">
        <f t="shared" si="1"/>
        <v>1.968</v>
      </c>
      <c r="M31" s="334">
        <f t="shared" si="1"/>
        <v>6.819999999999999</v>
      </c>
      <c r="N31" s="334">
        <f t="shared" si="1"/>
        <v>3</v>
      </c>
      <c r="O31" s="336">
        <f t="shared" si="1"/>
        <v>1.968</v>
      </c>
      <c r="P31" s="334">
        <f t="shared" si="1"/>
        <v>6.819999999999999</v>
      </c>
      <c r="Q31" s="334">
        <f t="shared" si="1"/>
        <v>0</v>
      </c>
      <c r="R31" s="336">
        <f t="shared" si="1"/>
        <v>1.968</v>
      </c>
      <c r="S31" s="334">
        <f t="shared" si="1"/>
        <v>9.82</v>
      </c>
      <c r="T31" s="337">
        <f t="shared" si="1"/>
        <v>7.09</v>
      </c>
    </row>
    <row r="32" spans="1:20" ht="18.75" customHeight="1">
      <c r="A32" s="192"/>
      <c r="B32" s="192"/>
      <c r="C32" s="192"/>
      <c r="D32" s="192"/>
      <c r="E32" s="192"/>
      <c r="F32" s="192"/>
      <c r="G32" s="192"/>
      <c r="H32" s="192"/>
      <c r="I32" s="192"/>
      <c r="J32" s="284"/>
      <c r="K32" s="284"/>
      <c r="L32" s="192"/>
      <c r="M32" s="192"/>
      <c r="N32" s="192"/>
      <c r="O32" s="192"/>
      <c r="P32" s="192"/>
      <c r="Q32" s="192"/>
      <c r="R32" s="192"/>
      <c r="S32" s="192"/>
      <c r="T32" s="192"/>
    </row>
    <row r="33" spans="1:20" ht="15">
      <c r="A33" s="195"/>
      <c r="B33" s="206"/>
      <c r="C33" s="206"/>
      <c r="D33" s="206"/>
      <c r="E33" s="206"/>
      <c r="F33" s="206" t="s">
        <v>88</v>
      </c>
      <c r="G33" s="206"/>
      <c r="H33" s="206"/>
      <c r="I33" s="192"/>
      <c r="J33" s="74"/>
      <c r="K33" s="77"/>
      <c r="L33" s="74"/>
      <c r="M33" s="74"/>
      <c r="N33" s="74"/>
      <c r="O33" s="74"/>
      <c r="P33" s="74"/>
      <c r="Q33" s="74"/>
      <c r="R33" s="290"/>
      <c r="S33" s="206"/>
      <c r="T33" s="206"/>
    </row>
    <row r="34" spans="1:24" ht="15">
      <c r="A34" s="206"/>
      <c r="B34" s="206"/>
      <c r="C34" s="206"/>
      <c r="D34" s="206"/>
      <c r="E34" s="206"/>
      <c r="F34" s="290"/>
      <c r="G34" s="338" t="s">
        <v>50</v>
      </c>
      <c r="H34" s="210" t="s">
        <v>89</v>
      </c>
      <c r="I34" s="192"/>
      <c r="J34" s="74"/>
      <c r="K34" s="77"/>
      <c r="L34" s="74"/>
      <c r="M34" s="74"/>
      <c r="N34" s="74"/>
      <c r="O34" s="74"/>
      <c r="P34" s="74"/>
      <c r="Q34" s="74"/>
      <c r="R34" s="290"/>
      <c r="S34" s="74"/>
      <c r="T34" s="74"/>
      <c r="W34" s="56"/>
      <c r="X34" s="56"/>
    </row>
    <row r="35" spans="1:20" ht="15">
      <c r="A35" s="74"/>
      <c r="B35" s="74"/>
      <c r="C35" s="74"/>
      <c r="D35" s="74"/>
      <c r="E35" s="74"/>
      <c r="F35" s="290"/>
      <c r="G35" s="338" t="s">
        <v>51</v>
      </c>
      <c r="H35" s="210" t="s">
        <v>90</v>
      </c>
      <c r="I35" s="192"/>
      <c r="J35" s="74"/>
      <c r="K35" s="77"/>
      <c r="L35" s="74"/>
      <c r="M35" s="74"/>
      <c r="N35" s="74"/>
      <c r="O35" s="74"/>
      <c r="P35" s="74"/>
      <c r="Q35" s="74"/>
      <c r="R35" s="290"/>
      <c r="S35" s="74"/>
      <c r="T35" s="74"/>
    </row>
    <row r="36" spans="1:20" ht="13.5" customHeight="1">
      <c r="A36" s="8"/>
      <c r="B36" s="8"/>
      <c r="C36" s="8"/>
      <c r="D36" s="8"/>
      <c r="E36" s="8"/>
      <c r="F36" s="85"/>
      <c r="G36" s="159" t="s">
        <v>52</v>
      </c>
      <c r="H36" s="95" t="s">
        <v>91</v>
      </c>
      <c r="J36" s="8"/>
      <c r="K36" s="63"/>
      <c r="L36" s="8"/>
      <c r="M36" s="8"/>
      <c r="N36" s="8"/>
      <c r="O36" s="8"/>
      <c r="P36" s="8"/>
      <c r="Q36" s="8"/>
      <c r="R36" s="85"/>
      <c r="S36" s="8"/>
      <c r="T36" s="8"/>
    </row>
    <row r="37" spans="1:20" ht="12.75" customHeight="1">
      <c r="A37" s="8"/>
      <c r="B37" s="8"/>
      <c r="C37" s="8"/>
      <c r="D37" s="8"/>
      <c r="E37" s="8"/>
      <c r="F37" s="85"/>
      <c r="G37" s="159" t="s">
        <v>53</v>
      </c>
      <c r="H37" s="95" t="s">
        <v>92</v>
      </c>
      <c r="J37" s="8"/>
      <c r="K37" s="74"/>
      <c r="L37" s="8"/>
      <c r="M37" s="8"/>
      <c r="N37" s="8"/>
      <c r="O37" s="8"/>
      <c r="P37" s="8"/>
      <c r="Q37" s="8"/>
      <c r="R37" s="85"/>
      <c r="S37" s="8"/>
      <c r="T37" s="8"/>
    </row>
    <row r="38" spans="1:22" ht="12.75" customHeight="1">
      <c r="A38" s="8"/>
      <c r="B38" s="87"/>
      <c r="C38" s="87"/>
      <c r="D38" s="87"/>
      <c r="E38" s="87"/>
      <c r="F38" s="85"/>
      <c r="G38" s="85"/>
      <c r="H38" s="85"/>
      <c r="J38" s="8"/>
      <c r="K38" s="63"/>
      <c r="L38" s="8"/>
      <c r="M38" s="8"/>
      <c r="N38" s="63"/>
      <c r="O38" s="57"/>
      <c r="P38" s="8"/>
      <c r="Q38" s="8"/>
      <c r="R38" s="85"/>
      <c r="S38" s="86"/>
      <c r="V38" s="8"/>
    </row>
    <row r="39" spans="10:20" ht="18.75" customHeight="1">
      <c r="J39" s="8"/>
      <c r="K39" s="8"/>
      <c r="L39" s="8"/>
      <c r="M39" s="8"/>
      <c r="N39" s="8"/>
      <c r="O39" s="8"/>
      <c r="P39" s="8"/>
      <c r="Q39" s="8"/>
      <c r="R39" s="8"/>
      <c r="S39" s="58"/>
      <c r="T39" s="8"/>
    </row>
  </sheetData>
  <sheetProtection/>
  <mergeCells count="13">
    <mergeCell ref="J9:T9"/>
    <mergeCell ref="O10:Q10"/>
    <mergeCell ref="A11:C11"/>
    <mergeCell ref="R2:T2"/>
    <mergeCell ref="J10:K10"/>
    <mergeCell ref="C6:Q6"/>
    <mergeCell ref="F10:F12"/>
    <mergeCell ref="J11:K11"/>
    <mergeCell ref="R7:T7"/>
    <mergeCell ref="L11:N11"/>
    <mergeCell ref="O11:Q11"/>
    <mergeCell ref="R11:T11"/>
    <mergeCell ref="A9:I9"/>
  </mergeCells>
  <printOptions horizontalCentered="1"/>
  <pageMargins left="0.4724409448818898" right="0.5118110236220472" top="0.5905511811023623" bottom="0.3937007874015748" header="0.5118110236220472" footer="0.3937007874015748"/>
  <pageSetup fitToHeight="1" fitToWidth="1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zoomScale="70" zoomScaleNormal="70" zoomScalePageLayoutView="0" workbookViewId="0" topLeftCell="A1">
      <selection activeCell="C6" sqref="C6:Q6"/>
    </sheetView>
  </sheetViews>
  <sheetFormatPr defaultColWidth="11.421875" defaultRowHeight="12.75"/>
  <cols>
    <col min="1" max="2" width="11.421875" style="6" customWidth="1"/>
    <col min="3" max="5" width="2.8515625" style="6" customWidth="1"/>
    <col min="6" max="6" width="5.7109375" style="6" customWidth="1"/>
    <col min="7" max="7" width="8.57421875" style="6" bestFit="1" customWidth="1"/>
    <col min="8" max="8" width="7.28125" style="6" bestFit="1" customWidth="1"/>
    <col min="9" max="9" width="7.8515625" style="6" bestFit="1" customWidth="1"/>
    <col min="10" max="10" width="11.7109375" style="6" bestFit="1" customWidth="1"/>
    <col min="11" max="11" width="10.7109375" style="6" bestFit="1" customWidth="1"/>
    <col min="12" max="12" width="11.7109375" style="6" bestFit="1" customWidth="1"/>
    <col min="13" max="13" width="10.7109375" style="6" bestFit="1" customWidth="1"/>
    <col min="14" max="14" width="10.28125" style="6" bestFit="1" customWidth="1"/>
    <col min="15" max="15" width="11.7109375" style="6" bestFit="1" customWidth="1"/>
    <col min="16" max="16" width="10.7109375" style="6" bestFit="1" customWidth="1"/>
    <col min="17" max="17" width="10.28125" style="6" bestFit="1" customWidth="1"/>
    <col min="18" max="18" width="11.7109375" style="6" bestFit="1" customWidth="1"/>
    <col min="19" max="19" width="10.7109375" style="6" bestFit="1" customWidth="1"/>
    <col min="20" max="20" width="10.28125" style="6" bestFit="1" customWidth="1"/>
    <col min="21" max="22" width="11.421875" style="6" customWidth="1"/>
    <col min="23" max="23" width="16.57421875" style="6" customWidth="1"/>
    <col min="24" max="16384" width="11.421875" style="6" customWidth="1"/>
  </cols>
  <sheetData>
    <row r="1" spans="1:20" ht="13.5" thickTop="1">
      <c r="A1" s="2"/>
      <c r="B1" s="3"/>
      <c r="C1" s="173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5"/>
      <c r="O1" s="3"/>
      <c r="P1" s="3"/>
      <c r="Q1" s="3"/>
      <c r="R1" s="4"/>
      <c r="S1" s="3"/>
      <c r="T1" s="5"/>
    </row>
    <row r="2" spans="1:20" ht="26.25">
      <c r="A2" s="7"/>
      <c r="B2" s="8"/>
      <c r="C2" s="172"/>
      <c r="D2" s="149"/>
      <c r="E2" s="149"/>
      <c r="F2" s="9"/>
      <c r="G2" s="9"/>
      <c r="H2" s="9"/>
      <c r="I2" s="9"/>
      <c r="J2" s="9"/>
      <c r="K2" s="9"/>
      <c r="L2" s="9"/>
      <c r="M2" s="9"/>
      <c r="N2" s="176"/>
      <c r="O2" s="9"/>
      <c r="P2" s="9"/>
      <c r="Q2" s="9"/>
      <c r="R2" s="387"/>
      <c r="S2" s="388"/>
      <c r="T2" s="389"/>
    </row>
    <row r="3" spans="1:20" ht="13.5" thickBot="1">
      <c r="A3" s="7"/>
      <c r="B3" s="8"/>
      <c r="C3" s="19"/>
      <c r="D3" s="8"/>
      <c r="E3" s="8"/>
      <c r="F3" s="8"/>
      <c r="G3" s="8"/>
      <c r="H3" s="8"/>
      <c r="I3" s="8"/>
      <c r="J3" s="8"/>
      <c r="K3" s="8"/>
      <c r="L3" s="8"/>
      <c r="M3" s="8"/>
      <c r="N3" s="55"/>
      <c r="O3" s="13"/>
      <c r="P3" s="13"/>
      <c r="Q3" s="13"/>
      <c r="R3" s="12"/>
      <c r="S3" s="14"/>
      <c r="T3" s="15"/>
    </row>
    <row r="4" spans="1:20" ht="18" thickBot="1">
      <c r="A4" s="7"/>
      <c r="B4" s="8"/>
      <c r="C4" s="16"/>
      <c r="D4" s="150"/>
      <c r="E4" s="150"/>
      <c r="F4" s="17"/>
      <c r="G4" s="17"/>
      <c r="H4" s="17"/>
      <c r="I4" s="17"/>
      <c r="J4" s="17"/>
      <c r="K4" s="17"/>
      <c r="L4" s="17"/>
      <c r="M4" s="17"/>
      <c r="N4" s="131"/>
      <c r="O4" s="17"/>
      <c r="P4" s="17"/>
      <c r="Q4" s="17"/>
      <c r="R4" s="18"/>
      <c r="S4" s="10"/>
      <c r="T4" s="11"/>
    </row>
    <row r="5" spans="1:20" ht="6.75" customHeight="1">
      <c r="A5" s="7"/>
      <c r="B5" s="8"/>
      <c r="C5" s="1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9"/>
      <c r="S5" s="8"/>
      <c r="T5" s="20"/>
    </row>
    <row r="6" spans="1:20" ht="24" customHeight="1">
      <c r="A6" s="7"/>
      <c r="B6" s="8"/>
      <c r="C6" s="390" t="s">
        <v>167</v>
      </c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91"/>
      <c r="R6" s="1"/>
      <c r="S6" s="10"/>
      <c r="T6" s="11"/>
    </row>
    <row r="7" spans="1:20" ht="16.5" customHeight="1" thickBot="1">
      <c r="A7" s="21"/>
      <c r="B7" s="22"/>
      <c r="C7" s="23" t="s">
        <v>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5"/>
      <c r="R7" s="395" t="s">
        <v>27</v>
      </c>
      <c r="S7" s="396"/>
      <c r="T7" s="397"/>
    </row>
    <row r="8" ht="6" customHeight="1" thickBot="1" thickTop="1"/>
    <row r="9" spans="1:20" ht="18.75" customHeight="1" thickBot="1" thickTop="1">
      <c r="A9" s="398" t="s">
        <v>64</v>
      </c>
      <c r="B9" s="399"/>
      <c r="C9" s="399"/>
      <c r="D9" s="399"/>
      <c r="E9" s="399"/>
      <c r="F9" s="399"/>
      <c r="G9" s="399"/>
      <c r="H9" s="399"/>
      <c r="I9" s="400"/>
      <c r="J9" s="401" t="s">
        <v>62</v>
      </c>
      <c r="K9" s="402"/>
      <c r="L9" s="402"/>
      <c r="M9" s="402"/>
      <c r="N9" s="402"/>
      <c r="O9" s="402"/>
      <c r="P9" s="402"/>
      <c r="Q9" s="402"/>
      <c r="R9" s="402"/>
      <c r="S9" s="402"/>
      <c r="T9" s="403"/>
    </row>
    <row r="10" spans="1:20" ht="24.75" customHeight="1">
      <c r="A10" s="26"/>
      <c r="B10" s="27"/>
      <c r="C10" s="27"/>
      <c r="D10" s="27"/>
      <c r="E10" s="27"/>
      <c r="F10" s="413" t="s">
        <v>81</v>
      </c>
      <c r="G10" s="28" t="s">
        <v>82</v>
      </c>
      <c r="H10" s="28" t="s">
        <v>10</v>
      </c>
      <c r="I10" s="29" t="s">
        <v>78</v>
      </c>
      <c r="J10" s="416" t="s">
        <v>65</v>
      </c>
      <c r="K10" s="417"/>
      <c r="L10" s="30" t="s">
        <v>66</v>
      </c>
      <c r="M10" s="31"/>
      <c r="N10" s="32"/>
      <c r="O10" s="418" t="s">
        <v>67</v>
      </c>
      <c r="P10" s="419"/>
      <c r="Q10" s="420"/>
      <c r="R10" s="59"/>
      <c r="S10" s="70" t="s">
        <v>68</v>
      </c>
      <c r="T10" s="71"/>
    </row>
    <row r="11" spans="1:20" ht="14.25" customHeight="1">
      <c r="A11" s="421" t="s">
        <v>80</v>
      </c>
      <c r="B11" s="422"/>
      <c r="C11" s="422"/>
      <c r="D11" s="10"/>
      <c r="E11" s="10"/>
      <c r="F11" s="414"/>
      <c r="G11" s="34" t="s">
        <v>77</v>
      </c>
      <c r="H11" s="34" t="s">
        <v>11</v>
      </c>
      <c r="I11" s="35" t="s">
        <v>79</v>
      </c>
      <c r="J11" s="409" t="s">
        <v>69</v>
      </c>
      <c r="K11" s="411"/>
      <c r="L11" s="409" t="s">
        <v>69</v>
      </c>
      <c r="M11" s="410"/>
      <c r="N11" s="411"/>
      <c r="O11" s="409" t="s">
        <v>69</v>
      </c>
      <c r="P11" s="410"/>
      <c r="Q11" s="411"/>
      <c r="R11" s="409" t="s">
        <v>69</v>
      </c>
      <c r="S11" s="410"/>
      <c r="T11" s="412"/>
    </row>
    <row r="12" spans="1:20" ht="17.25" customHeight="1" thickBot="1">
      <c r="A12" s="36"/>
      <c r="B12" s="37"/>
      <c r="C12" s="37"/>
      <c r="D12" s="37"/>
      <c r="E12" s="37"/>
      <c r="F12" s="415"/>
      <c r="G12" s="38" t="s">
        <v>2</v>
      </c>
      <c r="H12" s="39" t="s">
        <v>1</v>
      </c>
      <c r="I12" s="38" t="s">
        <v>2</v>
      </c>
      <c r="J12" s="40" t="s">
        <v>70</v>
      </c>
      <c r="K12" s="41" t="s">
        <v>71</v>
      </c>
      <c r="L12" s="40" t="s">
        <v>70</v>
      </c>
      <c r="M12" s="41" t="s">
        <v>71</v>
      </c>
      <c r="N12" s="66" t="s">
        <v>0</v>
      </c>
      <c r="O12" s="40" t="s">
        <v>70</v>
      </c>
      <c r="P12" s="41" t="s">
        <v>71</v>
      </c>
      <c r="Q12" s="66" t="s">
        <v>0</v>
      </c>
      <c r="R12" s="40" t="s">
        <v>70</v>
      </c>
      <c r="S12" s="41" t="s">
        <v>71</v>
      </c>
      <c r="T12" s="51" t="s">
        <v>0</v>
      </c>
    </row>
    <row r="13" spans="1:20" ht="15.75" customHeight="1" thickTop="1">
      <c r="A13" s="113"/>
      <c r="B13" s="101"/>
      <c r="C13" s="101"/>
      <c r="D13" s="101"/>
      <c r="E13" s="101"/>
      <c r="F13" s="156"/>
      <c r="G13" s="80"/>
      <c r="H13" s="81"/>
      <c r="I13" s="68"/>
      <c r="J13" s="98"/>
      <c r="K13" s="99"/>
      <c r="L13" s="98"/>
      <c r="M13" s="80"/>
      <c r="N13" s="80"/>
      <c r="O13" s="98"/>
      <c r="P13" s="80"/>
      <c r="Q13" s="80"/>
      <c r="R13" s="98"/>
      <c r="S13" s="80"/>
      <c r="T13" s="76"/>
    </row>
    <row r="14" spans="1:20" ht="15.75" customHeight="1">
      <c r="A14" s="88" t="s">
        <v>110</v>
      </c>
      <c r="B14" s="100"/>
      <c r="C14" s="100"/>
      <c r="D14" s="100"/>
      <c r="E14" s="100"/>
      <c r="F14" s="152">
        <v>2</v>
      </c>
      <c r="G14" s="42">
        <v>0.072</v>
      </c>
      <c r="H14" s="43">
        <v>1</v>
      </c>
      <c r="I14" s="45">
        <f>G14*H14</f>
        <v>0.072</v>
      </c>
      <c r="J14" s="44"/>
      <c r="K14" s="65"/>
      <c r="L14" s="44">
        <f>I14</f>
        <v>0.072</v>
      </c>
      <c r="M14" s="42"/>
      <c r="N14" s="42"/>
      <c r="O14" s="91">
        <f>I14</f>
        <v>0.072</v>
      </c>
      <c r="P14" s="42"/>
      <c r="Q14" s="42"/>
      <c r="R14" s="44">
        <f>I14</f>
        <v>0.072</v>
      </c>
      <c r="S14" s="42"/>
      <c r="T14" s="46"/>
    </row>
    <row r="15" spans="1:20" ht="15.75" customHeight="1">
      <c r="A15" s="321" t="s">
        <v>111</v>
      </c>
      <c r="B15" s="100"/>
      <c r="C15" s="100"/>
      <c r="D15" s="100"/>
      <c r="E15" s="100"/>
      <c r="F15" s="152">
        <v>4</v>
      </c>
      <c r="G15" s="185">
        <v>0.06</v>
      </c>
      <c r="H15" s="318">
        <v>1</v>
      </c>
      <c r="I15" s="328">
        <v>0.12</v>
      </c>
      <c r="J15" s="182">
        <f>I15</f>
        <v>0.12</v>
      </c>
      <c r="K15" s="264"/>
      <c r="L15" s="182"/>
      <c r="M15" s="185"/>
      <c r="N15" s="185"/>
      <c r="O15" s="182"/>
      <c r="P15" s="185"/>
      <c r="Q15" s="185"/>
      <c r="R15" s="182"/>
      <c r="S15" s="185"/>
      <c r="T15" s="265"/>
    </row>
    <row r="16" spans="1:20" ht="15.75" customHeight="1">
      <c r="A16" s="321" t="s">
        <v>112</v>
      </c>
      <c r="B16" s="100"/>
      <c r="C16" s="100"/>
      <c r="D16" s="100"/>
      <c r="E16" s="100"/>
      <c r="F16" s="161" t="s">
        <v>60</v>
      </c>
      <c r="G16" s="185">
        <v>11</v>
      </c>
      <c r="H16" s="318">
        <v>0.8</v>
      </c>
      <c r="I16" s="183">
        <f>G16*H16</f>
        <v>8.8</v>
      </c>
      <c r="J16" s="182">
        <f>I16/2</f>
        <v>4.4</v>
      </c>
      <c r="K16" s="264"/>
      <c r="L16" s="182">
        <f>I16/2</f>
        <v>4.4</v>
      </c>
      <c r="M16" s="185"/>
      <c r="N16" s="185"/>
      <c r="O16" s="182">
        <f>I16/2</f>
        <v>4.4</v>
      </c>
      <c r="P16" s="185"/>
      <c r="Q16" s="185"/>
      <c r="R16" s="182"/>
      <c r="S16" s="185"/>
      <c r="T16" s="265"/>
    </row>
    <row r="17" spans="1:20" ht="15.75" customHeight="1">
      <c r="A17" s="339" t="s">
        <v>113</v>
      </c>
      <c r="B17" s="340"/>
      <c r="C17" s="340"/>
      <c r="D17" s="340"/>
      <c r="E17" s="340"/>
      <c r="F17" s="341">
        <v>3</v>
      </c>
      <c r="G17" s="342">
        <v>6</v>
      </c>
      <c r="H17" s="343">
        <v>0.05</v>
      </c>
      <c r="I17" s="344">
        <f>+G17*H17</f>
        <v>0.30000000000000004</v>
      </c>
      <c r="J17" s="342"/>
      <c r="K17" s="345"/>
      <c r="L17" s="346"/>
      <c r="M17" s="342">
        <v>0</v>
      </c>
      <c r="N17" s="342"/>
      <c r="O17" s="346"/>
      <c r="P17" s="342">
        <v>0</v>
      </c>
      <c r="Q17" s="342"/>
      <c r="R17" s="346"/>
      <c r="S17" s="342">
        <f>+I17</f>
        <v>0.30000000000000004</v>
      </c>
      <c r="T17" s="347"/>
    </row>
    <row r="18" spans="1:20" ht="15.75" customHeight="1">
      <c r="A18" s="321"/>
      <c r="B18" s="100"/>
      <c r="C18" s="100"/>
      <c r="D18" s="100"/>
      <c r="E18" s="100"/>
      <c r="F18" s="152"/>
      <c r="G18" s="185"/>
      <c r="H18" s="318"/>
      <c r="I18" s="183"/>
      <c r="J18" s="182"/>
      <c r="K18" s="264"/>
      <c r="L18" s="182"/>
      <c r="M18" s="185"/>
      <c r="N18" s="185"/>
      <c r="O18" s="182"/>
      <c r="P18" s="185"/>
      <c r="Q18" s="185"/>
      <c r="R18" s="182"/>
      <c r="S18" s="185"/>
      <c r="T18" s="265"/>
    </row>
    <row r="19" spans="1:20" ht="15.75" customHeight="1">
      <c r="A19" s="321"/>
      <c r="B19" s="100"/>
      <c r="C19" s="100"/>
      <c r="D19" s="100"/>
      <c r="E19" s="100"/>
      <c r="F19" s="152"/>
      <c r="G19" s="185"/>
      <c r="H19" s="318"/>
      <c r="I19" s="183"/>
      <c r="J19" s="182"/>
      <c r="K19" s="264"/>
      <c r="L19" s="182"/>
      <c r="M19" s="185"/>
      <c r="N19" s="185"/>
      <c r="O19" s="182"/>
      <c r="P19" s="185"/>
      <c r="Q19" s="185"/>
      <c r="R19" s="182"/>
      <c r="S19" s="185"/>
      <c r="T19" s="265"/>
    </row>
    <row r="20" spans="1:20" ht="15.75" customHeight="1">
      <c r="A20" s="321"/>
      <c r="B20" s="100"/>
      <c r="C20" s="100"/>
      <c r="D20" s="100"/>
      <c r="E20" s="100"/>
      <c r="F20" s="152"/>
      <c r="G20" s="185"/>
      <c r="H20" s="318"/>
      <c r="I20" s="183"/>
      <c r="J20" s="182"/>
      <c r="K20" s="264"/>
      <c r="L20" s="182"/>
      <c r="M20" s="185"/>
      <c r="N20" s="185"/>
      <c r="O20" s="182"/>
      <c r="P20" s="185"/>
      <c r="Q20" s="185"/>
      <c r="R20" s="182"/>
      <c r="S20" s="185"/>
      <c r="T20" s="265"/>
    </row>
    <row r="21" spans="1:20" ht="15.75" customHeight="1">
      <c r="A21" s="321"/>
      <c r="B21" s="100"/>
      <c r="C21" s="100"/>
      <c r="D21" s="100"/>
      <c r="E21" s="100"/>
      <c r="F21" s="152"/>
      <c r="G21" s="185"/>
      <c r="H21" s="318"/>
      <c r="I21" s="183"/>
      <c r="J21" s="182"/>
      <c r="K21" s="264"/>
      <c r="L21" s="182"/>
      <c r="M21" s="185"/>
      <c r="N21" s="185"/>
      <c r="O21" s="182"/>
      <c r="P21" s="185"/>
      <c r="Q21" s="185"/>
      <c r="R21" s="182"/>
      <c r="S21" s="185"/>
      <c r="T21" s="265"/>
    </row>
    <row r="22" spans="1:20" ht="15.75" customHeight="1">
      <c r="A22" s="105"/>
      <c r="B22" s="100"/>
      <c r="C22" s="100"/>
      <c r="D22" s="100"/>
      <c r="E22" s="100"/>
      <c r="F22" s="152"/>
      <c r="G22" s="42"/>
      <c r="H22" s="43"/>
      <c r="I22" s="47"/>
      <c r="J22" s="44"/>
      <c r="K22" s="65"/>
      <c r="L22" s="44"/>
      <c r="M22" s="42"/>
      <c r="N22" s="42"/>
      <c r="O22" s="44"/>
      <c r="P22" s="42"/>
      <c r="Q22" s="42"/>
      <c r="R22" s="44"/>
      <c r="S22" s="42"/>
      <c r="T22" s="46"/>
    </row>
    <row r="23" spans="1:20" ht="15.75" customHeight="1">
      <c r="A23" s="88"/>
      <c r="B23" s="100"/>
      <c r="C23" s="100"/>
      <c r="D23" s="100"/>
      <c r="E23" s="100"/>
      <c r="F23" s="152"/>
      <c r="G23" s="42"/>
      <c r="H23" s="43"/>
      <c r="I23" s="47"/>
      <c r="J23" s="44"/>
      <c r="K23" s="65"/>
      <c r="L23" s="44"/>
      <c r="M23" s="42"/>
      <c r="N23" s="42"/>
      <c r="O23" s="44"/>
      <c r="P23" s="42"/>
      <c r="Q23" s="42"/>
      <c r="R23" s="44"/>
      <c r="S23" s="42"/>
      <c r="T23" s="46"/>
    </row>
    <row r="24" spans="1:20" ht="15.75" customHeight="1">
      <c r="A24" s="88"/>
      <c r="B24" s="100"/>
      <c r="C24" s="100"/>
      <c r="D24" s="100"/>
      <c r="E24" s="100"/>
      <c r="F24" s="152"/>
      <c r="G24" s="42"/>
      <c r="H24" s="43"/>
      <c r="I24" s="47"/>
      <c r="J24" s="44"/>
      <c r="K24" s="65"/>
      <c r="L24" s="44"/>
      <c r="M24" s="42"/>
      <c r="N24" s="42"/>
      <c r="O24" s="44"/>
      <c r="P24" s="42"/>
      <c r="Q24" s="42"/>
      <c r="R24" s="44"/>
      <c r="S24" s="42"/>
      <c r="T24" s="46"/>
    </row>
    <row r="25" spans="1:20" ht="15.75" customHeight="1">
      <c r="A25" s="88"/>
      <c r="B25" s="100"/>
      <c r="C25" s="100"/>
      <c r="D25" s="100"/>
      <c r="E25" s="100"/>
      <c r="F25" s="152"/>
      <c r="G25" s="42"/>
      <c r="H25" s="43"/>
      <c r="I25" s="47"/>
      <c r="J25" s="44"/>
      <c r="K25" s="65"/>
      <c r="L25" s="44"/>
      <c r="M25" s="42"/>
      <c r="N25" s="42"/>
      <c r="O25" s="44"/>
      <c r="P25" s="42"/>
      <c r="Q25" s="42"/>
      <c r="R25" s="44"/>
      <c r="S25" s="42"/>
      <c r="T25" s="46"/>
    </row>
    <row r="26" spans="1:20" ht="15.75" customHeight="1">
      <c r="A26" s="88"/>
      <c r="B26" s="100"/>
      <c r="C26" s="100"/>
      <c r="D26" s="100"/>
      <c r="E26" s="100"/>
      <c r="F26" s="152"/>
      <c r="G26" s="42"/>
      <c r="H26" s="43"/>
      <c r="I26" s="47"/>
      <c r="J26" s="44"/>
      <c r="K26" s="65"/>
      <c r="L26" s="44"/>
      <c r="M26" s="42"/>
      <c r="N26" s="42"/>
      <c r="O26" s="44"/>
      <c r="P26" s="42"/>
      <c r="Q26" s="42"/>
      <c r="R26" s="44"/>
      <c r="S26" s="42"/>
      <c r="T26" s="46"/>
    </row>
    <row r="27" spans="1:20" ht="15.75" customHeight="1">
      <c r="A27" s="88"/>
      <c r="B27" s="100"/>
      <c r="C27" s="100"/>
      <c r="D27" s="100"/>
      <c r="E27" s="100"/>
      <c r="F27" s="152"/>
      <c r="G27" s="42"/>
      <c r="H27" s="43"/>
      <c r="I27" s="47"/>
      <c r="J27" s="44"/>
      <c r="K27" s="65"/>
      <c r="L27" s="44"/>
      <c r="M27" s="42"/>
      <c r="N27" s="42"/>
      <c r="O27" s="44"/>
      <c r="P27" s="42"/>
      <c r="Q27" s="42"/>
      <c r="R27" s="44"/>
      <c r="S27" s="42"/>
      <c r="T27" s="46"/>
    </row>
    <row r="28" spans="1:20" ht="15.75" customHeight="1">
      <c r="A28" s="88"/>
      <c r="B28" s="100"/>
      <c r="C28" s="100"/>
      <c r="D28" s="100"/>
      <c r="E28" s="100"/>
      <c r="F28" s="152"/>
      <c r="G28" s="42"/>
      <c r="H28" s="43"/>
      <c r="I28" s="47"/>
      <c r="J28" s="44"/>
      <c r="K28" s="65"/>
      <c r="L28" s="44"/>
      <c r="M28" s="42"/>
      <c r="N28" s="42"/>
      <c r="O28" s="44"/>
      <c r="P28" s="42"/>
      <c r="Q28" s="42"/>
      <c r="R28" s="44"/>
      <c r="S28" s="42"/>
      <c r="T28" s="46"/>
    </row>
    <row r="29" spans="1:20" ht="15.75" customHeight="1">
      <c r="A29" s="82"/>
      <c r="B29" s="100"/>
      <c r="C29" s="100"/>
      <c r="D29" s="100"/>
      <c r="E29" s="100"/>
      <c r="F29" s="152"/>
      <c r="G29" s="42"/>
      <c r="H29" s="43"/>
      <c r="I29" s="47"/>
      <c r="J29" s="44"/>
      <c r="K29" s="65"/>
      <c r="L29" s="44"/>
      <c r="M29" s="42"/>
      <c r="N29" s="42"/>
      <c r="O29" s="44"/>
      <c r="P29" s="42"/>
      <c r="Q29" s="42"/>
      <c r="R29" s="44"/>
      <c r="S29" s="42"/>
      <c r="T29" s="46"/>
    </row>
    <row r="30" spans="1:20" ht="15.75" customHeight="1">
      <c r="A30" s="114"/>
      <c r="B30" s="100"/>
      <c r="C30" s="100"/>
      <c r="D30" s="100"/>
      <c r="E30" s="100"/>
      <c r="F30" s="152"/>
      <c r="G30" s="42"/>
      <c r="H30" s="43"/>
      <c r="I30" s="47"/>
      <c r="J30" s="44"/>
      <c r="K30" s="65"/>
      <c r="L30" s="44"/>
      <c r="M30" s="42"/>
      <c r="N30" s="42"/>
      <c r="O30" s="44"/>
      <c r="P30" s="42"/>
      <c r="Q30" s="42"/>
      <c r="R30" s="44"/>
      <c r="S30" s="42"/>
      <c r="T30" s="46"/>
    </row>
    <row r="31" spans="1:20" ht="15.75" customHeight="1">
      <c r="A31" s="88"/>
      <c r="B31" s="100"/>
      <c r="C31" s="100"/>
      <c r="D31" s="100"/>
      <c r="E31" s="100"/>
      <c r="F31" s="152"/>
      <c r="G31" s="42"/>
      <c r="H31" s="43"/>
      <c r="I31" s="47"/>
      <c r="J31" s="44"/>
      <c r="K31" s="65"/>
      <c r="L31" s="44"/>
      <c r="M31" s="42"/>
      <c r="N31" s="42"/>
      <c r="O31" s="44"/>
      <c r="P31" s="42"/>
      <c r="Q31" s="42"/>
      <c r="R31" s="44"/>
      <c r="S31" s="42"/>
      <c r="T31" s="46"/>
    </row>
    <row r="32" spans="1:20" ht="15.75" customHeight="1">
      <c r="A32" s="88"/>
      <c r="B32" s="100"/>
      <c r="C32" s="100"/>
      <c r="D32" s="100"/>
      <c r="E32" s="100"/>
      <c r="F32" s="152"/>
      <c r="G32" s="42"/>
      <c r="H32" s="43"/>
      <c r="I32" s="47"/>
      <c r="J32" s="44"/>
      <c r="K32" s="65"/>
      <c r="L32" s="44"/>
      <c r="M32" s="42"/>
      <c r="N32" s="42"/>
      <c r="O32" s="44"/>
      <c r="P32" s="42"/>
      <c r="Q32" s="42"/>
      <c r="R32" s="44"/>
      <c r="S32" s="42"/>
      <c r="T32" s="46"/>
    </row>
    <row r="33" spans="1:20" ht="15.75" customHeight="1">
      <c r="A33" s="115"/>
      <c r="B33" s="100"/>
      <c r="C33" s="100"/>
      <c r="D33" s="100"/>
      <c r="E33" s="100"/>
      <c r="F33" s="152"/>
      <c r="G33" s="42"/>
      <c r="H33" s="43"/>
      <c r="I33" s="47"/>
      <c r="J33" s="44"/>
      <c r="K33" s="65"/>
      <c r="L33" s="44"/>
      <c r="M33" s="42"/>
      <c r="N33" s="42"/>
      <c r="O33" s="44"/>
      <c r="P33" s="42"/>
      <c r="Q33" s="42"/>
      <c r="R33" s="44"/>
      <c r="S33" s="42"/>
      <c r="T33" s="46"/>
    </row>
    <row r="34" spans="1:20" ht="15.75" customHeight="1">
      <c r="A34" s="88"/>
      <c r="B34" s="100"/>
      <c r="C34" s="100"/>
      <c r="D34" s="100"/>
      <c r="E34" s="100"/>
      <c r="F34" s="152"/>
      <c r="G34" s="42"/>
      <c r="H34" s="43"/>
      <c r="I34" s="47"/>
      <c r="J34" s="44"/>
      <c r="K34" s="65"/>
      <c r="L34" s="44"/>
      <c r="M34" s="42"/>
      <c r="N34" s="42"/>
      <c r="O34" s="44"/>
      <c r="P34" s="42"/>
      <c r="Q34" s="42"/>
      <c r="R34" s="44"/>
      <c r="S34" s="42"/>
      <c r="T34" s="46"/>
    </row>
    <row r="35" spans="1:20" ht="15.75" customHeight="1">
      <c r="A35" s="88"/>
      <c r="B35" s="100"/>
      <c r="C35" s="100"/>
      <c r="D35" s="100"/>
      <c r="E35" s="100"/>
      <c r="F35" s="152"/>
      <c r="G35" s="42"/>
      <c r="H35" s="43"/>
      <c r="I35" s="47"/>
      <c r="J35" s="44"/>
      <c r="K35" s="65"/>
      <c r="L35" s="44"/>
      <c r="M35" s="42"/>
      <c r="N35" s="42"/>
      <c r="O35" s="44"/>
      <c r="P35" s="42"/>
      <c r="Q35" s="42"/>
      <c r="R35" s="44"/>
      <c r="S35" s="42"/>
      <c r="T35" s="46"/>
    </row>
    <row r="36" spans="1:20" ht="15.75" customHeight="1">
      <c r="A36" s="88"/>
      <c r="B36" s="100"/>
      <c r="C36" s="100"/>
      <c r="D36" s="100"/>
      <c r="E36" s="100"/>
      <c r="F36" s="152"/>
      <c r="G36" s="67"/>
      <c r="H36" s="84"/>
      <c r="I36" s="45"/>
      <c r="J36" s="44"/>
      <c r="K36" s="65"/>
      <c r="L36" s="44"/>
      <c r="M36" s="42"/>
      <c r="N36" s="42"/>
      <c r="O36" s="44"/>
      <c r="P36" s="42"/>
      <c r="Q36" s="42"/>
      <c r="R36" s="44"/>
      <c r="S36" s="42"/>
      <c r="T36" s="46"/>
    </row>
    <row r="37" spans="1:20" ht="15.75" customHeight="1">
      <c r="A37" s="88"/>
      <c r="B37" s="100"/>
      <c r="C37" s="100"/>
      <c r="D37" s="100"/>
      <c r="E37" s="100"/>
      <c r="F37" s="152"/>
      <c r="G37" s="42"/>
      <c r="H37" s="43"/>
      <c r="I37" s="47"/>
      <c r="J37" s="44"/>
      <c r="K37" s="65"/>
      <c r="L37" s="44"/>
      <c r="M37" s="42"/>
      <c r="N37" s="42"/>
      <c r="O37" s="44"/>
      <c r="P37" s="42"/>
      <c r="Q37" s="42"/>
      <c r="R37" s="44"/>
      <c r="S37" s="42"/>
      <c r="T37" s="46"/>
    </row>
    <row r="38" spans="1:20" ht="15.75" customHeight="1">
      <c r="A38" s="88"/>
      <c r="B38" s="100"/>
      <c r="C38" s="100"/>
      <c r="D38" s="100"/>
      <c r="E38" s="100"/>
      <c r="F38" s="152"/>
      <c r="G38" s="42"/>
      <c r="H38" s="43"/>
      <c r="I38" s="47"/>
      <c r="J38" s="44"/>
      <c r="K38" s="65"/>
      <c r="L38" s="44"/>
      <c r="M38" s="42"/>
      <c r="N38" s="42"/>
      <c r="O38" s="44"/>
      <c r="P38" s="42"/>
      <c r="Q38" s="42"/>
      <c r="R38" s="44"/>
      <c r="S38" s="42"/>
      <c r="T38" s="46"/>
    </row>
    <row r="39" spans="1:20" ht="15.75" customHeight="1" thickBot="1">
      <c r="A39" s="103"/>
      <c r="B39" s="104"/>
      <c r="C39" s="104"/>
      <c r="D39" s="104"/>
      <c r="E39" s="104"/>
      <c r="F39" s="155"/>
      <c r="G39" s="48"/>
      <c r="H39" s="75"/>
      <c r="I39" s="62"/>
      <c r="J39" s="50"/>
      <c r="K39" s="49"/>
      <c r="L39" s="50"/>
      <c r="M39" s="48"/>
      <c r="N39" s="48"/>
      <c r="O39" s="50"/>
      <c r="P39" s="48"/>
      <c r="Q39" s="48"/>
      <c r="R39" s="50"/>
      <c r="S39" s="48"/>
      <c r="T39" s="51"/>
    </row>
    <row r="40" spans="10:11" ht="7.5" customHeight="1" thickBot="1" thickTop="1">
      <c r="J40" s="52"/>
      <c r="K40" s="64"/>
    </row>
    <row r="41" spans="1:20" ht="13.5" thickBot="1">
      <c r="A41" s="138" t="s">
        <v>19</v>
      </c>
      <c r="B41" s="139"/>
      <c r="C41" s="139"/>
      <c r="D41" s="139"/>
      <c r="E41" s="139"/>
      <c r="F41" s="140" t="s">
        <v>2</v>
      </c>
      <c r="G41" s="141">
        <f>SUM(G13:G39)</f>
        <v>17.131999999999998</v>
      </c>
      <c r="H41" s="142"/>
      <c r="I41" s="143">
        <f aca="true" t="shared" si="0" ref="I41:Q41">SUM(I13:I39)</f>
        <v>9.292000000000002</v>
      </c>
      <c r="J41" s="144">
        <f t="shared" si="0"/>
        <v>4.5200000000000005</v>
      </c>
      <c r="K41" s="143">
        <f t="shared" si="0"/>
        <v>0</v>
      </c>
      <c r="L41" s="144">
        <f t="shared" si="0"/>
        <v>4.472</v>
      </c>
      <c r="M41" s="141">
        <f t="shared" si="0"/>
        <v>0</v>
      </c>
      <c r="N41" s="141">
        <f t="shared" si="0"/>
        <v>0</v>
      </c>
      <c r="O41" s="144">
        <f t="shared" si="0"/>
        <v>4.472</v>
      </c>
      <c r="P41" s="141">
        <f t="shared" si="0"/>
        <v>0</v>
      </c>
      <c r="Q41" s="141">
        <f t="shared" si="0"/>
        <v>0</v>
      </c>
      <c r="R41" s="144">
        <f>SUM(R13:R39)</f>
        <v>0.072</v>
      </c>
      <c r="S41" s="141">
        <f>SUM(S13:S39)</f>
        <v>0.30000000000000004</v>
      </c>
      <c r="T41" s="146">
        <f>SUM(T13:T39)</f>
        <v>0</v>
      </c>
    </row>
    <row r="42" spans="10:11" ht="18.75" customHeight="1">
      <c r="J42" s="53"/>
      <c r="K42" s="53"/>
    </row>
    <row r="43" spans="1:20" ht="15">
      <c r="A43" s="9"/>
      <c r="B43" s="10"/>
      <c r="C43" s="10"/>
      <c r="D43" s="10"/>
      <c r="E43" s="10"/>
      <c r="F43" s="10" t="s">
        <v>88</v>
      </c>
      <c r="G43" s="10"/>
      <c r="H43" s="10"/>
      <c r="J43" s="8"/>
      <c r="K43" s="63"/>
      <c r="L43" s="74"/>
      <c r="M43" s="74"/>
      <c r="N43" s="74"/>
      <c r="O43" s="74"/>
      <c r="P43" s="74"/>
      <c r="Q43" s="74"/>
      <c r="R43" s="85"/>
      <c r="S43" s="10"/>
      <c r="T43" s="10"/>
    </row>
    <row r="44" spans="1:24" ht="15">
      <c r="A44" s="10"/>
      <c r="B44" s="10"/>
      <c r="C44" s="10"/>
      <c r="D44" s="10"/>
      <c r="E44" s="10"/>
      <c r="F44" s="85"/>
      <c r="G44" s="159" t="s">
        <v>50</v>
      </c>
      <c r="H44" s="95" t="s">
        <v>89</v>
      </c>
      <c r="J44" s="8"/>
      <c r="K44" s="63"/>
      <c r="L44" s="74"/>
      <c r="M44" s="74"/>
      <c r="N44" s="74"/>
      <c r="O44" s="74"/>
      <c r="P44" s="74"/>
      <c r="Q44" s="74"/>
      <c r="R44" s="85"/>
      <c r="S44" s="8"/>
      <c r="T44" s="8"/>
      <c r="W44" s="56"/>
      <c r="X44" s="56"/>
    </row>
    <row r="45" spans="1:20" ht="15">
      <c r="A45" s="8"/>
      <c r="B45" s="8"/>
      <c r="C45" s="8"/>
      <c r="D45" s="8"/>
      <c r="E45" s="8"/>
      <c r="F45" s="85"/>
      <c r="G45" s="159" t="s">
        <v>51</v>
      </c>
      <c r="H45" s="95" t="s">
        <v>90</v>
      </c>
      <c r="J45" s="8"/>
      <c r="K45" s="63"/>
      <c r="L45" s="74"/>
      <c r="M45" s="74"/>
      <c r="N45" s="74"/>
      <c r="O45" s="74"/>
      <c r="P45" s="74"/>
      <c r="Q45" s="74"/>
      <c r="R45" s="85"/>
      <c r="S45" s="8"/>
      <c r="T45" s="8"/>
    </row>
    <row r="46" spans="1:20" ht="13.5" customHeight="1">
      <c r="A46" s="8"/>
      <c r="B46" s="8"/>
      <c r="C46" s="8"/>
      <c r="D46" s="8"/>
      <c r="E46" s="8"/>
      <c r="F46" s="85"/>
      <c r="G46" s="159" t="s">
        <v>52</v>
      </c>
      <c r="H46" s="95" t="s">
        <v>91</v>
      </c>
      <c r="J46" s="8"/>
      <c r="K46" s="63"/>
      <c r="L46" s="74"/>
      <c r="M46" s="74"/>
      <c r="N46" s="74"/>
      <c r="O46" s="74"/>
      <c r="P46" s="74"/>
      <c r="Q46" s="74"/>
      <c r="R46" s="85"/>
      <c r="S46" s="8"/>
      <c r="T46" s="8"/>
    </row>
    <row r="47" spans="1:20" ht="12.75" customHeight="1">
      <c r="A47" s="8"/>
      <c r="B47" s="8"/>
      <c r="C47" s="8"/>
      <c r="D47" s="8"/>
      <c r="E47" s="8"/>
      <c r="F47" s="85"/>
      <c r="G47" s="159" t="s">
        <v>53</v>
      </c>
      <c r="H47" s="95" t="s">
        <v>92</v>
      </c>
      <c r="J47" s="8"/>
      <c r="K47" s="74"/>
      <c r="L47" s="74"/>
      <c r="M47" s="74"/>
      <c r="N47" s="74"/>
      <c r="O47" s="74"/>
      <c r="P47" s="74"/>
      <c r="Q47" s="74"/>
      <c r="R47" s="85"/>
      <c r="S47" s="8"/>
      <c r="T47" s="8"/>
    </row>
    <row r="48" spans="1:22" ht="12.75" customHeight="1">
      <c r="A48" s="8"/>
      <c r="B48" s="87"/>
      <c r="C48" s="87"/>
      <c r="D48" s="87"/>
      <c r="E48" s="87"/>
      <c r="F48" s="85"/>
      <c r="G48" s="85"/>
      <c r="H48" s="85"/>
      <c r="J48" s="8"/>
      <c r="K48" s="77"/>
      <c r="L48" s="74"/>
      <c r="M48" s="74"/>
      <c r="N48" s="77"/>
      <c r="O48" s="78"/>
      <c r="P48" s="74"/>
      <c r="Q48" s="74"/>
      <c r="R48" s="85"/>
      <c r="S48" s="86"/>
      <c r="V48" s="8"/>
    </row>
    <row r="49" spans="10:20" ht="18.75" customHeight="1">
      <c r="J49" s="8"/>
      <c r="K49" s="8"/>
      <c r="L49" s="8"/>
      <c r="M49" s="8"/>
      <c r="N49" s="8"/>
      <c r="O49" s="8"/>
      <c r="P49" s="8"/>
      <c r="Q49" s="8"/>
      <c r="R49" s="8"/>
      <c r="S49" s="58"/>
      <c r="T49" s="8"/>
    </row>
  </sheetData>
  <sheetProtection/>
  <mergeCells count="13">
    <mergeCell ref="A11:C11"/>
    <mergeCell ref="L11:N11"/>
    <mergeCell ref="O11:Q11"/>
    <mergeCell ref="R11:T11"/>
    <mergeCell ref="F10:F12"/>
    <mergeCell ref="J10:K10"/>
    <mergeCell ref="J11:K11"/>
    <mergeCell ref="O10:Q10"/>
    <mergeCell ref="R2:T2"/>
    <mergeCell ref="R7:T7"/>
    <mergeCell ref="C6:Q6"/>
    <mergeCell ref="A9:I9"/>
    <mergeCell ref="J9:T9"/>
  </mergeCells>
  <printOptions horizontalCentered="1"/>
  <pageMargins left="0.4724409448818898" right="0.5118110236220472" top="0.5905511811023623" bottom="0.3937007874015748" header="0.5118110236220472" footer="0.3937007874015748"/>
  <pageSetup fitToHeight="1" fitToWidth="1"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zoomScale="70" zoomScaleNormal="70" zoomScalePageLayoutView="0" workbookViewId="0" topLeftCell="A1">
      <selection activeCell="C6" sqref="C6:Q6"/>
    </sheetView>
  </sheetViews>
  <sheetFormatPr defaultColWidth="11.421875" defaultRowHeight="12.75"/>
  <cols>
    <col min="1" max="2" width="11.421875" style="6" customWidth="1"/>
    <col min="3" max="5" width="2.8515625" style="6" customWidth="1"/>
    <col min="6" max="6" width="5.7109375" style="6" customWidth="1"/>
    <col min="7" max="7" width="8.57421875" style="6" bestFit="1" customWidth="1"/>
    <col min="8" max="8" width="7.28125" style="6" bestFit="1" customWidth="1"/>
    <col min="9" max="9" width="7.8515625" style="6" bestFit="1" customWidth="1"/>
    <col min="10" max="10" width="11.7109375" style="6" bestFit="1" customWidth="1"/>
    <col min="11" max="11" width="10.7109375" style="6" bestFit="1" customWidth="1"/>
    <col min="12" max="12" width="11.7109375" style="6" bestFit="1" customWidth="1"/>
    <col min="13" max="13" width="10.7109375" style="6" bestFit="1" customWidth="1"/>
    <col min="14" max="14" width="10.28125" style="6" bestFit="1" customWidth="1"/>
    <col min="15" max="15" width="11.7109375" style="6" bestFit="1" customWidth="1"/>
    <col min="16" max="16" width="10.7109375" style="6" bestFit="1" customWidth="1"/>
    <col min="17" max="17" width="10.28125" style="6" bestFit="1" customWidth="1"/>
    <col min="18" max="18" width="11.7109375" style="6" bestFit="1" customWidth="1"/>
    <col min="19" max="19" width="10.7109375" style="6" bestFit="1" customWidth="1"/>
    <col min="20" max="20" width="10.28125" style="6" bestFit="1" customWidth="1"/>
    <col min="21" max="22" width="11.421875" style="6" customWidth="1"/>
    <col min="23" max="23" width="16.57421875" style="6" customWidth="1"/>
    <col min="24" max="16384" width="11.421875" style="6" customWidth="1"/>
  </cols>
  <sheetData>
    <row r="1" spans="1:20" ht="13.5" thickTop="1">
      <c r="A1" s="2"/>
      <c r="B1" s="3"/>
      <c r="C1" s="173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5"/>
      <c r="O1" s="3"/>
      <c r="P1" s="3"/>
      <c r="Q1" s="3"/>
      <c r="R1" s="4"/>
      <c r="S1" s="3"/>
      <c r="T1" s="5"/>
    </row>
    <row r="2" spans="1:20" ht="26.25">
      <c r="A2" s="7"/>
      <c r="B2" s="8"/>
      <c r="C2" s="172"/>
      <c r="D2" s="149"/>
      <c r="E2" s="149"/>
      <c r="F2" s="9"/>
      <c r="G2" s="9"/>
      <c r="H2" s="9"/>
      <c r="I2" s="9"/>
      <c r="J2" s="9"/>
      <c r="K2" s="9"/>
      <c r="L2" s="9"/>
      <c r="M2" s="9"/>
      <c r="N2" s="176"/>
      <c r="O2" s="9"/>
      <c r="P2" s="9"/>
      <c r="Q2" s="9"/>
      <c r="R2" s="387"/>
      <c r="S2" s="388"/>
      <c r="T2" s="389"/>
    </row>
    <row r="3" spans="1:20" ht="13.5" thickBot="1">
      <c r="A3" s="7"/>
      <c r="B3" s="8"/>
      <c r="C3" s="19"/>
      <c r="D3" s="8"/>
      <c r="E3" s="8"/>
      <c r="F3" s="8"/>
      <c r="G3" s="8"/>
      <c r="H3" s="8"/>
      <c r="I3" s="8"/>
      <c r="J3" s="8"/>
      <c r="K3" s="8"/>
      <c r="L3" s="8"/>
      <c r="M3" s="8"/>
      <c r="N3" s="55"/>
      <c r="O3" s="13"/>
      <c r="P3" s="13"/>
      <c r="Q3" s="13"/>
      <c r="R3" s="12"/>
      <c r="S3" s="14"/>
      <c r="T3" s="15"/>
    </row>
    <row r="4" spans="1:20" ht="18" thickBot="1">
      <c r="A4" s="7"/>
      <c r="B4" s="8"/>
      <c r="C4" s="16"/>
      <c r="D4" s="150"/>
      <c r="E4" s="150"/>
      <c r="F4" s="17"/>
      <c r="G4" s="17"/>
      <c r="H4" s="17"/>
      <c r="I4" s="17"/>
      <c r="J4" s="17"/>
      <c r="K4" s="17"/>
      <c r="L4" s="17"/>
      <c r="M4" s="17"/>
      <c r="N4" s="131"/>
      <c r="O4" s="17"/>
      <c r="P4" s="17"/>
      <c r="Q4" s="17"/>
      <c r="R4" s="18"/>
      <c r="S4" s="10"/>
      <c r="T4" s="11"/>
    </row>
    <row r="5" spans="1:20" ht="6.75" customHeight="1">
      <c r="A5" s="7"/>
      <c r="B5" s="8"/>
      <c r="C5" s="1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9"/>
      <c r="S5" s="8"/>
      <c r="T5" s="20"/>
    </row>
    <row r="6" spans="1:20" ht="24" customHeight="1">
      <c r="A6" s="7"/>
      <c r="B6" s="8"/>
      <c r="C6" s="390" t="s">
        <v>167</v>
      </c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91"/>
      <c r="R6" s="1"/>
      <c r="S6" s="10"/>
      <c r="T6" s="11"/>
    </row>
    <row r="7" spans="1:20" ht="16.5" customHeight="1" thickBot="1">
      <c r="A7" s="21"/>
      <c r="B7" s="22"/>
      <c r="C7" s="23" t="s">
        <v>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5"/>
      <c r="R7" s="395" t="s">
        <v>27</v>
      </c>
      <c r="S7" s="396"/>
      <c r="T7" s="397"/>
    </row>
    <row r="8" ht="6" customHeight="1" thickBot="1" thickTop="1"/>
    <row r="9" spans="1:21" ht="18.75" customHeight="1" thickBot="1" thickTop="1">
      <c r="A9" s="423" t="s">
        <v>166</v>
      </c>
      <c r="B9" s="424"/>
      <c r="C9" s="424"/>
      <c r="D9" s="424"/>
      <c r="E9" s="424"/>
      <c r="F9" s="424"/>
      <c r="G9" s="424"/>
      <c r="H9" s="424"/>
      <c r="I9" s="425"/>
      <c r="J9" s="401" t="s">
        <v>62</v>
      </c>
      <c r="K9" s="402"/>
      <c r="L9" s="402"/>
      <c r="M9" s="402"/>
      <c r="N9" s="402"/>
      <c r="O9" s="402"/>
      <c r="P9" s="402"/>
      <c r="Q9" s="402"/>
      <c r="R9" s="402"/>
      <c r="S9" s="402"/>
      <c r="T9" s="403"/>
      <c r="U9" s="6" t="s">
        <v>163</v>
      </c>
    </row>
    <row r="10" spans="1:20" ht="24.75" customHeight="1">
      <c r="A10" s="26"/>
      <c r="B10" s="27"/>
      <c r="C10" s="27"/>
      <c r="D10" s="27"/>
      <c r="E10" s="27"/>
      <c r="F10" s="413" t="s">
        <v>81</v>
      </c>
      <c r="G10" s="28" t="s">
        <v>82</v>
      </c>
      <c r="H10" s="28" t="s">
        <v>10</v>
      </c>
      <c r="I10" s="29" t="s">
        <v>78</v>
      </c>
      <c r="J10" s="416" t="s">
        <v>65</v>
      </c>
      <c r="K10" s="417"/>
      <c r="L10" s="30" t="s">
        <v>66</v>
      </c>
      <c r="M10" s="31"/>
      <c r="N10" s="32"/>
      <c r="O10" s="59" t="s">
        <v>67</v>
      </c>
      <c r="P10" s="31"/>
      <c r="Q10" s="32"/>
      <c r="R10" s="59" t="s">
        <v>15</v>
      </c>
      <c r="S10" s="70" t="s">
        <v>68</v>
      </c>
      <c r="T10" s="71"/>
    </row>
    <row r="11" spans="1:20" ht="14.25" customHeight="1">
      <c r="A11" s="421" t="s">
        <v>80</v>
      </c>
      <c r="B11" s="422"/>
      <c r="C11" s="422"/>
      <c r="D11" s="10"/>
      <c r="E11" s="10"/>
      <c r="F11" s="414"/>
      <c r="G11" s="34" t="s">
        <v>77</v>
      </c>
      <c r="H11" s="34" t="s">
        <v>11</v>
      </c>
      <c r="I11" s="35" t="s">
        <v>79</v>
      </c>
      <c r="J11" s="409" t="s">
        <v>69</v>
      </c>
      <c r="K11" s="411"/>
      <c r="L11" s="409" t="s">
        <v>69</v>
      </c>
      <c r="M11" s="410"/>
      <c r="N11" s="411"/>
      <c r="O11" s="409" t="s">
        <v>69</v>
      </c>
      <c r="P11" s="410"/>
      <c r="Q11" s="411"/>
      <c r="R11" s="409" t="s">
        <v>69</v>
      </c>
      <c r="S11" s="410"/>
      <c r="T11" s="412"/>
    </row>
    <row r="12" spans="1:20" ht="17.25" customHeight="1" thickBot="1">
      <c r="A12" s="36"/>
      <c r="B12" s="37"/>
      <c r="C12" s="37"/>
      <c r="D12" s="37"/>
      <c r="E12" s="37"/>
      <c r="F12" s="415"/>
      <c r="G12" s="38" t="s">
        <v>2</v>
      </c>
      <c r="H12" s="39" t="s">
        <v>1</v>
      </c>
      <c r="I12" s="38" t="s">
        <v>2</v>
      </c>
      <c r="J12" s="40" t="s">
        <v>70</v>
      </c>
      <c r="K12" s="41" t="s">
        <v>71</v>
      </c>
      <c r="L12" s="40" t="s">
        <v>70</v>
      </c>
      <c r="M12" s="41" t="s">
        <v>71</v>
      </c>
      <c r="N12" s="66" t="s">
        <v>0</v>
      </c>
      <c r="O12" s="40" t="s">
        <v>70</v>
      </c>
      <c r="P12" s="41" t="s">
        <v>71</v>
      </c>
      <c r="Q12" s="66" t="s">
        <v>0</v>
      </c>
      <c r="R12" s="40" t="s">
        <v>70</v>
      </c>
      <c r="S12" s="41" t="s">
        <v>71</v>
      </c>
      <c r="T12" s="51" t="s">
        <v>0</v>
      </c>
    </row>
    <row r="13" spans="1:20" ht="15.75" customHeight="1" thickTop="1">
      <c r="A13" s="88" t="s">
        <v>114</v>
      </c>
      <c r="B13" s="100"/>
      <c r="C13" s="100"/>
      <c r="D13" s="100"/>
      <c r="E13" s="100"/>
      <c r="F13" s="156">
        <v>2</v>
      </c>
      <c r="G13" s="42">
        <v>0.072</v>
      </c>
      <c r="H13" s="43">
        <v>1</v>
      </c>
      <c r="I13" s="47">
        <f>G13*H13</f>
        <v>0.072</v>
      </c>
      <c r="J13" s="44" t="s">
        <v>3</v>
      </c>
      <c r="K13" s="65"/>
      <c r="L13" s="44"/>
      <c r="M13" s="42"/>
      <c r="N13" s="42"/>
      <c r="O13" s="44"/>
      <c r="P13" s="42"/>
      <c r="Q13" s="42"/>
      <c r="R13" s="44">
        <f>I13</f>
        <v>0.072</v>
      </c>
      <c r="S13" s="42"/>
      <c r="T13" s="46"/>
    </row>
    <row r="14" spans="1:20" ht="15.75" customHeight="1">
      <c r="A14" s="88" t="s">
        <v>115</v>
      </c>
      <c r="B14" s="100"/>
      <c r="C14" s="100"/>
      <c r="D14" s="100"/>
      <c r="E14" s="100"/>
      <c r="F14" s="152">
        <v>4</v>
      </c>
      <c r="G14" s="42">
        <v>0.06</v>
      </c>
      <c r="H14" s="43">
        <v>1</v>
      </c>
      <c r="I14" s="47">
        <f>G14*H14</f>
        <v>0.06</v>
      </c>
      <c r="J14" s="42">
        <f>I14</f>
        <v>0.06</v>
      </c>
      <c r="K14" s="69"/>
      <c r="L14" s="44"/>
      <c r="M14" s="42"/>
      <c r="N14" s="42"/>
      <c r="O14" s="44"/>
      <c r="P14" s="42"/>
      <c r="Q14" s="42"/>
      <c r="R14" s="44"/>
      <c r="S14" s="42"/>
      <c r="T14" s="46"/>
    </row>
    <row r="15" spans="1:20" ht="15.75" customHeight="1">
      <c r="A15" s="177" t="s">
        <v>116</v>
      </c>
      <c r="B15" s="128"/>
      <c r="C15" s="128"/>
      <c r="D15" s="128"/>
      <c r="E15" s="128"/>
      <c r="F15" s="158">
        <v>3</v>
      </c>
      <c r="G15" s="119">
        <v>3</v>
      </c>
      <c r="H15" s="120">
        <v>0.05</v>
      </c>
      <c r="I15" s="121">
        <f>+G15*H15</f>
        <v>0.15000000000000002</v>
      </c>
      <c r="J15" s="119"/>
      <c r="K15" s="99"/>
      <c r="L15" s="98"/>
      <c r="M15" s="119"/>
      <c r="N15" s="119"/>
      <c r="O15" s="98"/>
      <c r="P15" s="119"/>
      <c r="Q15" s="119"/>
      <c r="R15" s="98"/>
      <c r="S15" s="119">
        <f>+I15</f>
        <v>0.15000000000000002</v>
      </c>
      <c r="T15" s="122"/>
    </row>
    <row r="16" spans="1:20" ht="15.75" customHeight="1">
      <c r="A16" s="106"/>
      <c r="B16" s="100"/>
      <c r="C16" s="100"/>
      <c r="D16" s="100"/>
      <c r="E16" s="100"/>
      <c r="F16" s="152"/>
      <c r="G16" s="42"/>
      <c r="H16" s="43"/>
      <c r="I16" s="47"/>
      <c r="J16" s="44"/>
      <c r="K16" s="65"/>
      <c r="L16" s="44"/>
      <c r="M16" s="42"/>
      <c r="N16" s="42"/>
      <c r="O16" s="44"/>
      <c r="P16" s="42"/>
      <c r="Q16" s="42"/>
      <c r="R16" s="44"/>
      <c r="S16" s="42"/>
      <c r="T16" s="46"/>
    </row>
    <row r="17" spans="1:20" ht="15.75" customHeight="1">
      <c r="A17" s="106"/>
      <c r="B17" s="100"/>
      <c r="C17" s="100"/>
      <c r="D17" s="100"/>
      <c r="E17" s="100"/>
      <c r="F17" s="152"/>
      <c r="G17" s="42"/>
      <c r="H17" s="43"/>
      <c r="I17" s="47"/>
      <c r="J17" s="44"/>
      <c r="K17" s="65"/>
      <c r="L17" s="44"/>
      <c r="M17" s="42"/>
      <c r="N17" s="42"/>
      <c r="O17" s="44"/>
      <c r="P17" s="42"/>
      <c r="Q17" s="42"/>
      <c r="R17" s="44"/>
      <c r="S17" s="42"/>
      <c r="T17" s="46"/>
    </row>
    <row r="18" spans="1:20" ht="15.75" customHeight="1">
      <c r="A18" s="106"/>
      <c r="B18" s="100"/>
      <c r="C18" s="100"/>
      <c r="D18" s="100"/>
      <c r="E18" s="100"/>
      <c r="F18" s="152"/>
      <c r="G18" s="42"/>
      <c r="H18" s="43"/>
      <c r="I18" s="47"/>
      <c r="J18" s="44"/>
      <c r="K18" s="65"/>
      <c r="L18" s="44"/>
      <c r="M18" s="42"/>
      <c r="N18" s="42"/>
      <c r="O18" s="44"/>
      <c r="P18" s="42"/>
      <c r="Q18" s="42"/>
      <c r="R18" s="44"/>
      <c r="S18" s="42"/>
      <c r="T18" s="46"/>
    </row>
    <row r="19" spans="1:20" ht="15.75" customHeight="1">
      <c r="A19" s="106"/>
      <c r="B19" s="100"/>
      <c r="C19" s="100"/>
      <c r="D19" s="100"/>
      <c r="E19" s="100"/>
      <c r="F19" s="152"/>
      <c r="G19" s="42"/>
      <c r="H19" s="43"/>
      <c r="I19" s="47"/>
      <c r="J19" s="44"/>
      <c r="K19" s="65"/>
      <c r="L19" s="44"/>
      <c r="M19" s="42"/>
      <c r="N19" s="42"/>
      <c r="O19" s="44"/>
      <c r="P19" s="42"/>
      <c r="Q19" s="42"/>
      <c r="R19" s="44"/>
      <c r="S19" s="42"/>
      <c r="T19" s="46"/>
    </row>
    <row r="20" spans="1:20" ht="15.75" customHeight="1">
      <c r="A20" s="106"/>
      <c r="B20" s="100"/>
      <c r="C20" s="100"/>
      <c r="D20" s="100"/>
      <c r="E20" s="100"/>
      <c r="F20" s="152"/>
      <c r="G20" s="42"/>
      <c r="H20" s="43"/>
      <c r="I20" s="47"/>
      <c r="J20" s="44"/>
      <c r="K20" s="65"/>
      <c r="L20" s="44"/>
      <c r="M20" s="42"/>
      <c r="N20" s="42"/>
      <c r="O20" s="44"/>
      <c r="P20" s="42"/>
      <c r="Q20" s="42"/>
      <c r="R20" s="44"/>
      <c r="S20" s="42"/>
      <c r="T20" s="46"/>
    </row>
    <row r="21" spans="1:20" ht="15.75" customHeight="1">
      <c r="A21" s="106"/>
      <c r="B21" s="100"/>
      <c r="C21" s="100"/>
      <c r="D21" s="100"/>
      <c r="E21" s="100"/>
      <c r="F21" s="152"/>
      <c r="G21" s="42"/>
      <c r="H21" s="43"/>
      <c r="I21" s="47"/>
      <c r="J21" s="44"/>
      <c r="K21" s="65"/>
      <c r="L21" s="44"/>
      <c r="M21" s="42"/>
      <c r="N21" s="42"/>
      <c r="O21" s="44"/>
      <c r="P21" s="42"/>
      <c r="Q21" s="42"/>
      <c r="R21" s="44"/>
      <c r="S21" s="42"/>
      <c r="T21" s="46"/>
    </row>
    <row r="22" spans="1:20" ht="15.75" customHeight="1">
      <c r="A22" s="106"/>
      <c r="B22" s="100"/>
      <c r="C22" s="100"/>
      <c r="D22" s="100"/>
      <c r="E22" s="100"/>
      <c r="F22" s="152"/>
      <c r="G22" s="42"/>
      <c r="H22" s="43"/>
      <c r="I22" s="47"/>
      <c r="J22" s="44"/>
      <c r="K22" s="65"/>
      <c r="L22" s="44"/>
      <c r="M22" s="42"/>
      <c r="N22" s="42"/>
      <c r="O22" s="44"/>
      <c r="P22" s="42"/>
      <c r="Q22" s="42"/>
      <c r="R22" s="44"/>
      <c r="S22" s="42"/>
      <c r="T22" s="46"/>
    </row>
    <row r="23" spans="1:20" ht="15.75" customHeight="1">
      <c r="A23" s="106"/>
      <c r="B23" s="100"/>
      <c r="C23" s="100"/>
      <c r="D23" s="100"/>
      <c r="E23" s="100"/>
      <c r="F23" s="152"/>
      <c r="G23" s="42"/>
      <c r="H23" s="43"/>
      <c r="I23" s="47"/>
      <c r="J23" s="44"/>
      <c r="K23" s="65"/>
      <c r="L23" s="44"/>
      <c r="M23" s="42"/>
      <c r="N23" s="42"/>
      <c r="O23" s="44"/>
      <c r="P23" s="42"/>
      <c r="Q23" s="42"/>
      <c r="R23" s="44"/>
      <c r="S23" s="42"/>
      <c r="T23" s="46"/>
    </row>
    <row r="24" spans="1:20" ht="15.75" customHeight="1">
      <c r="A24" s="82"/>
      <c r="B24" s="100"/>
      <c r="C24" s="100"/>
      <c r="D24" s="100"/>
      <c r="E24" s="100"/>
      <c r="F24" s="152"/>
      <c r="G24" s="42"/>
      <c r="H24" s="43"/>
      <c r="I24" s="47"/>
      <c r="J24" s="44"/>
      <c r="K24" s="65"/>
      <c r="L24" s="44"/>
      <c r="M24" s="42"/>
      <c r="N24" s="42"/>
      <c r="O24" s="44"/>
      <c r="P24" s="42"/>
      <c r="Q24" s="42"/>
      <c r="R24" s="44"/>
      <c r="S24" s="42"/>
      <c r="T24" s="46"/>
    </row>
    <row r="25" spans="1:20" ht="15.75" customHeight="1">
      <c r="A25" s="106"/>
      <c r="B25" s="100"/>
      <c r="C25" s="100"/>
      <c r="D25" s="100"/>
      <c r="E25" s="100"/>
      <c r="F25" s="152"/>
      <c r="G25" s="42"/>
      <c r="H25" s="43"/>
      <c r="I25" s="47"/>
      <c r="J25" s="44"/>
      <c r="K25" s="65"/>
      <c r="L25" s="44"/>
      <c r="M25" s="42"/>
      <c r="N25" s="42"/>
      <c r="O25" s="44"/>
      <c r="P25" s="42"/>
      <c r="Q25" s="42"/>
      <c r="R25" s="44"/>
      <c r="S25" s="42"/>
      <c r="T25" s="46"/>
    </row>
    <row r="26" spans="1:20" ht="15.75" customHeight="1">
      <c r="A26" s="106"/>
      <c r="B26" s="100"/>
      <c r="C26" s="100"/>
      <c r="D26" s="100"/>
      <c r="E26" s="100"/>
      <c r="F26" s="152"/>
      <c r="G26" s="42"/>
      <c r="H26" s="43"/>
      <c r="I26" s="47"/>
      <c r="J26" s="44"/>
      <c r="K26" s="65"/>
      <c r="L26" s="44"/>
      <c r="M26" s="42"/>
      <c r="N26" s="42"/>
      <c r="O26" s="44"/>
      <c r="P26" s="42"/>
      <c r="Q26" s="42"/>
      <c r="R26" s="44"/>
      <c r="S26" s="42"/>
      <c r="T26" s="46"/>
    </row>
    <row r="27" spans="1:20" ht="15.75" customHeight="1">
      <c r="A27" s="106"/>
      <c r="B27" s="100"/>
      <c r="C27" s="100"/>
      <c r="D27" s="100"/>
      <c r="E27" s="100"/>
      <c r="F27" s="152"/>
      <c r="G27" s="42"/>
      <c r="H27" s="43"/>
      <c r="I27" s="47"/>
      <c r="J27" s="44"/>
      <c r="K27" s="65"/>
      <c r="L27" s="44"/>
      <c r="M27" s="42"/>
      <c r="N27" s="42"/>
      <c r="O27" s="44"/>
      <c r="P27" s="42"/>
      <c r="Q27" s="42"/>
      <c r="R27" s="44"/>
      <c r="S27" s="42"/>
      <c r="T27" s="46"/>
    </row>
    <row r="28" spans="1:20" ht="15.75" customHeight="1">
      <c r="A28" s="106"/>
      <c r="B28" s="100"/>
      <c r="C28" s="100"/>
      <c r="D28" s="100"/>
      <c r="E28" s="100"/>
      <c r="F28" s="152"/>
      <c r="G28" s="42"/>
      <c r="H28" s="43"/>
      <c r="I28" s="47"/>
      <c r="J28" s="44"/>
      <c r="K28" s="65"/>
      <c r="L28" s="44"/>
      <c r="M28" s="42"/>
      <c r="N28" s="42"/>
      <c r="O28" s="44"/>
      <c r="P28" s="42"/>
      <c r="Q28" s="42"/>
      <c r="R28" s="44"/>
      <c r="S28" s="42"/>
      <c r="T28" s="46"/>
    </row>
    <row r="29" spans="1:20" ht="15.75" customHeight="1">
      <c r="A29" s="106"/>
      <c r="B29" s="100"/>
      <c r="C29" s="100"/>
      <c r="D29" s="100"/>
      <c r="E29" s="100"/>
      <c r="F29" s="152"/>
      <c r="G29" s="42"/>
      <c r="H29" s="43"/>
      <c r="I29" s="47"/>
      <c r="J29" s="44"/>
      <c r="K29" s="65"/>
      <c r="L29" s="44"/>
      <c r="M29" s="42"/>
      <c r="N29" s="42"/>
      <c r="O29" s="44"/>
      <c r="P29" s="42"/>
      <c r="Q29" s="42"/>
      <c r="R29" s="44"/>
      <c r="S29" s="42"/>
      <c r="T29" s="46"/>
    </row>
    <row r="30" spans="1:20" ht="15.75" customHeight="1">
      <c r="A30" s="106"/>
      <c r="B30" s="100"/>
      <c r="C30" s="100"/>
      <c r="D30" s="100"/>
      <c r="E30" s="100"/>
      <c r="F30" s="152"/>
      <c r="G30" s="42"/>
      <c r="H30" s="43"/>
      <c r="I30" s="47"/>
      <c r="J30" s="44"/>
      <c r="K30" s="65"/>
      <c r="L30" s="44"/>
      <c r="M30" s="42"/>
      <c r="N30" s="42"/>
      <c r="O30" s="44"/>
      <c r="P30" s="42"/>
      <c r="Q30" s="42"/>
      <c r="R30" s="44"/>
      <c r="S30" s="42"/>
      <c r="T30" s="46"/>
    </row>
    <row r="31" spans="1:20" ht="15.75" customHeight="1">
      <c r="A31" s="79"/>
      <c r="B31" s="100"/>
      <c r="C31" s="100"/>
      <c r="D31" s="100"/>
      <c r="E31" s="100"/>
      <c r="F31" s="152"/>
      <c r="G31" s="42"/>
      <c r="H31" s="43"/>
      <c r="I31" s="47"/>
      <c r="J31" s="44"/>
      <c r="K31" s="65"/>
      <c r="L31" s="44"/>
      <c r="M31" s="42"/>
      <c r="N31" s="42"/>
      <c r="O31" s="44"/>
      <c r="P31" s="42"/>
      <c r="Q31" s="42"/>
      <c r="R31" s="44"/>
      <c r="S31" s="42"/>
      <c r="T31" s="46"/>
    </row>
    <row r="32" spans="1:20" ht="15.75" customHeight="1">
      <c r="A32" s="106"/>
      <c r="B32" s="100"/>
      <c r="C32" s="100"/>
      <c r="D32" s="100"/>
      <c r="E32" s="100"/>
      <c r="F32" s="152"/>
      <c r="G32" s="42"/>
      <c r="H32" s="43"/>
      <c r="I32" s="47"/>
      <c r="J32" s="44"/>
      <c r="K32" s="65"/>
      <c r="L32" s="44"/>
      <c r="M32" s="42"/>
      <c r="N32" s="42"/>
      <c r="O32" s="44"/>
      <c r="P32" s="42"/>
      <c r="Q32" s="42"/>
      <c r="R32" s="44"/>
      <c r="S32" s="42"/>
      <c r="T32" s="46"/>
    </row>
    <row r="33" spans="1:20" ht="15.75" customHeight="1">
      <c r="A33" s="106"/>
      <c r="B33" s="100"/>
      <c r="C33" s="100"/>
      <c r="D33" s="100"/>
      <c r="E33" s="100"/>
      <c r="F33" s="152"/>
      <c r="G33" s="42"/>
      <c r="H33" s="43"/>
      <c r="I33" s="47"/>
      <c r="J33" s="44"/>
      <c r="K33" s="65"/>
      <c r="L33" s="44"/>
      <c r="M33" s="42"/>
      <c r="N33" s="42"/>
      <c r="O33" s="44"/>
      <c r="P33" s="42"/>
      <c r="Q33" s="42"/>
      <c r="R33" s="44"/>
      <c r="S33" s="42"/>
      <c r="T33" s="46"/>
    </row>
    <row r="34" spans="1:20" ht="15.75" customHeight="1">
      <c r="A34" s="106"/>
      <c r="B34" s="100"/>
      <c r="C34" s="100"/>
      <c r="D34" s="100"/>
      <c r="E34" s="100"/>
      <c r="F34" s="152"/>
      <c r="G34" s="42"/>
      <c r="H34" s="43"/>
      <c r="I34" s="47"/>
      <c r="J34" s="44"/>
      <c r="K34" s="65"/>
      <c r="L34" s="44"/>
      <c r="M34" s="42"/>
      <c r="N34" s="42"/>
      <c r="O34" s="44"/>
      <c r="P34" s="42"/>
      <c r="Q34" s="42"/>
      <c r="R34" s="44"/>
      <c r="S34" s="42"/>
      <c r="T34" s="46"/>
    </row>
    <row r="35" spans="1:20" ht="15.75" customHeight="1">
      <c r="A35" s="106"/>
      <c r="B35" s="100"/>
      <c r="C35" s="100"/>
      <c r="D35" s="100"/>
      <c r="E35" s="100"/>
      <c r="F35" s="152"/>
      <c r="G35" s="42"/>
      <c r="H35" s="43"/>
      <c r="I35" s="47"/>
      <c r="J35" s="44"/>
      <c r="K35" s="65"/>
      <c r="L35" s="44"/>
      <c r="M35" s="42"/>
      <c r="N35" s="42"/>
      <c r="O35" s="44"/>
      <c r="P35" s="42"/>
      <c r="Q35" s="42"/>
      <c r="R35" s="44"/>
      <c r="S35" s="42"/>
      <c r="T35" s="46"/>
    </row>
    <row r="36" spans="1:20" ht="15.75" customHeight="1">
      <c r="A36" s="88"/>
      <c r="B36" s="100"/>
      <c r="C36" s="100"/>
      <c r="D36" s="100"/>
      <c r="E36" s="100"/>
      <c r="F36" s="152"/>
      <c r="G36" s="67"/>
      <c r="H36" s="84"/>
      <c r="I36" s="45"/>
      <c r="J36" s="44"/>
      <c r="K36" s="65"/>
      <c r="L36" s="44"/>
      <c r="M36" s="42"/>
      <c r="N36" s="42"/>
      <c r="O36" s="44"/>
      <c r="P36" s="42"/>
      <c r="Q36" s="42"/>
      <c r="R36" s="44"/>
      <c r="S36" s="42"/>
      <c r="T36" s="46"/>
    </row>
    <row r="37" spans="1:20" ht="15.75" customHeight="1">
      <c r="A37" s="106"/>
      <c r="B37" s="100"/>
      <c r="C37" s="100"/>
      <c r="D37" s="100"/>
      <c r="E37" s="100"/>
      <c r="F37" s="152"/>
      <c r="G37" s="42"/>
      <c r="H37" s="43"/>
      <c r="I37" s="47"/>
      <c r="J37" s="44"/>
      <c r="K37" s="65"/>
      <c r="L37" s="44"/>
      <c r="M37" s="42"/>
      <c r="N37" s="42"/>
      <c r="O37" s="44"/>
      <c r="P37" s="42"/>
      <c r="Q37" s="42"/>
      <c r="R37" s="44"/>
      <c r="S37" s="42"/>
      <c r="T37" s="46"/>
    </row>
    <row r="38" spans="1:20" ht="15.75" customHeight="1">
      <c r="A38" s="88"/>
      <c r="B38" s="100"/>
      <c r="C38" s="100"/>
      <c r="D38" s="100"/>
      <c r="E38" s="100"/>
      <c r="F38" s="152"/>
      <c r="G38" s="42"/>
      <c r="H38" s="43"/>
      <c r="I38" s="47"/>
      <c r="J38" s="44"/>
      <c r="K38" s="65"/>
      <c r="L38" s="44"/>
      <c r="M38" s="42"/>
      <c r="N38" s="42"/>
      <c r="O38" s="44"/>
      <c r="P38" s="42"/>
      <c r="Q38" s="42"/>
      <c r="R38" s="44"/>
      <c r="S38" s="42"/>
      <c r="T38" s="46"/>
    </row>
    <row r="39" spans="1:20" ht="15.75" customHeight="1" thickBot="1">
      <c r="A39" s="103"/>
      <c r="B39" s="104"/>
      <c r="C39" s="104"/>
      <c r="D39" s="104"/>
      <c r="E39" s="104"/>
      <c r="F39" s="155"/>
      <c r="G39" s="48"/>
      <c r="H39" s="75"/>
      <c r="I39" s="62"/>
      <c r="J39" s="50"/>
      <c r="K39" s="49"/>
      <c r="L39" s="50"/>
      <c r="M39" s="48"/>
      <c r="N39" s="48"/>
      <c r="O39" s="50"/>
      <c r="P39" s="48"/>
      <c r="Q39" s="48"/>
      <c r="R39" s="50"/>
      <c r="S39" s="48"/>
      <c r="T39" s="51"/>
    </row>
    <row r="40" spans="10:11" ht="7.5" customHeight="1" thickBot="1" thickTop="1">
      <c r="J40" s="52"/>
      <c r="K40" s="64"/>
    </row>
    <row r="41" spans="1:20" ht="13.5" thickBot="1">
      <c r="A41" s="138" t="s">
        <v>19</v>
      </c>
      <c r="B41" s="139"/>
      <c r="C41" s="139"/>
      <c r="D41" s="139"/>
      <c r="E41" s="139"/>
      <c r="F41" s="140" t="s">
        <v>2</v>
      </c>
      <c r="G41" s="141">
        <f>SUM(G13:G39)</f>
        <v>3.132</v>
      </c>
      <c r="H41" s="142"/>
      <c r="I41" s="143">
        <f aca="true" t="shared" si="0" ref="I41:Q41">SUM(I13:I39)</f>
        <v>0.28200000000000003</v>
      </c>
      <c r="J41" s="144">
        <f t="shared" si="0"/>
        <v>0.06</v>
      </c>
      <c r="K41" s="143">
        <f t="shared" si="0"/>
        <v>0</v>
      </c>
      <c r="L41" s="144">
        <f t="shared" si="0"/>
        <v>0</v>
      </c>
      <c r="M41" s="141">
        <f t="shared" si="0"/>
        <v>0</v>
      </c>
      <c r="N41" s="141">
        <f t="shared" si="0"/>
        <v>0</v>
      </c>
      <c r="O41" s="144">
        <f t="shared" si="0"/>
        <v>0</v>
      </c>
      <c r="P41" s="141">
        <f t="shared" si="0"/>
        <v>0</v>
      </c>
      <c r="Q41" s="141">
        <f t="shared" si="0"/>
        <v>0</v>
      </c>
      <c r="R41" s="144">
        <f>SUM(R13:R39)</f>
        <v>0.072</v>
      </c>
      <c r="S41" s="141">
        <f>SUM(S13:S39)</f>
        <v>0.15000000000000002</v>
      </c>
      <c r="T41" s="146">
        <f>SUM(T13:T39)</f>
        <v>0</v>
      </c>
    </row>
    <row r="42" spans="10:11" ht="18.75" customHeight="1">
      <c r="J42" s="53"/>
      <c r="K42" s="53"/>
    </row>
    <row r="43" spans="1:20" ht="15">
      <c r="A43" s="9"/>
      <c r="B43" s="10"/>
      <c r="C43" s="10"/>
      <c r="D43" s="10"/>
      <c r="E43" s="10"/>
      <c r="F43" s="10" t="s">
        <v>88</v>
      </c>
      <c r="G43" s="10"/>
      <c r="H43" s="10"/>
      <c r="J43" s="8"/>
      <c r="K43" s="63"/>
      <c r="L43" s="8"/>
      <c r="M43" s="8"/>
      <c r="N43" s="8"/>
      <c r="O43" s="8"/>
      <c r="P43" s="8"/>
      <c r="Q43" s="8"/>
      <c r="R43" s="85"/>
      <c r="S43" s="10"/>
      <c r="T43" s="10"/>
    </row>
    <row r="44" spans="1:24" ht="15">
      <c r="A44" s="10"/>
      <c r="B44" s="10"/>
      <c r="C44" s="10"/>
      <c r="D44" s="10"/>
      <c r="E44" s="10"/>
      <c r="F44" s="85"/>
      <c r="G44" s="159" t="s">
        <v>50</v>
      </c>
      <c r="H44" s="95" t="s">
        <v>89</v>
      </c>
      <c r="J44" s="8"/>
      <c r="K44" s="63"/>
      <c r="L44" s="8"/>
      <c r="M44" s="8"/>
      <c r="N44" s="8"/>
      <c r="O44" s="8"/>
      <c r="P44" s="8"/>
      <c r="Q44" s="8"/>
      <c r="R44" s="85"/>
      <c r="S44" s="8"/>
      <c r="T44" s="8"/>
      <c r="W44" s="56"/>
      <c r="X44" s="56"/>
    </row>
    <row r="45" spans="1:20" ht="15">
      <c r="A45" s="8"/>
      <c r="B45" s="8"/>
      <c r="C45" s="8"/>
      <c r="D45" s="8"/>
      <c r="E45" s="8"/>
      <c r="F45" s="85"/>
      <c r="G45" s="159" t="s">
        <v>51</v>
      </c>
      <c r="H45" s="95" t="s">
        <v>90</v>
      </c>
      <c r="J45" s="8"/>
      <c r="K45" s="63"/>
      <c r="L45" s="8"/>
      <c r="M45" s="8"/>
      <c r="N45" s="8"/>
      <c r="O45" s="8"/>
      <c r="P45" s="8"/>
      <c r="Q45" s="8"/>
      <c r="R45" s="85"/>
      <c r="S45" s="8"/>
      <c r="T45" s="8"/>
    </row>
    <row r="46" spans="1:20" ht="13.5" customHeight="1">
      <c r="A46" s="8"/>
      <c r="B46" s="8"/>
      <c r="C46" s="8"/>
      <c r="D46" s="8"/>
      <c r="E46" s="8"/>
      <c r="F46" s="85"/>
      <c r="G46" s="159" t="s">
        <v>52</v>
      </c>
      <c r="H46" s="95" t="s">
        <v>91</v>
      </c>
      <c r="J46" s="8"/>
      <c r="K46" s="63"/>
      <c r="L46" s="8"/>
      <c r="M46" s="8"/>
      <c r="N46" s="8"/>
      <c r="O46" s="8"/>
      <c r="P46" s="8"/>
      <c r="Q46" s="8"/>
      <c r="R46" s="85"/>
      <c r="S46" s="8"/>
      <c r="T46" s="8"/>
    </row>
    <row r="47" spans="1:20" ht="12.75" customHeight="1">
      <c r="A47" s="8"/>
      <c r="B47" s="8"/>
      <c r="C47" s="8"/>
      <c r="D47" s="8"/>
      <c r="E47" s="8"/>
      <c r="F47" s="85"/>
      <c r="G47" s="159" t="s">
        <v>53</v>
      </c>
      <c r="H47" s="95" t="s">
        <v>92</v>
      </c>
      <c r="J47" s="8"/>
      <c r="K47" s="74"/>
      <c r="L47" s="8"/>
      <c r="M47" s="8"/>
      <c r="N47" s="8"/>
      <c r="O47" s="8"/>
      <c r="P47" s="8"/>
      <c r="Q47" s="8"/>
      <c r="R47" s="85"/>
      <c r="S47" s="8"/>
      <c r="T47" s="8"/>
    </row>
    <row r="48" spans="1:22" ht="12.75" customHeight="1">
      <c r="A48" s="8"/>
      <c r="B48" s="87"/>
      <c r="C48" s="87"/>
      <c r="D48" s="87"/>
      <c r="E48" s="87"/>
      <c r="F48" s="85"/>
      <c r="G48" s="85"/>
      <c r="H48" s="85"/>
      <c r="J48" s="8"/>
      <c r="K48" s="63"/>
      <c r="L48" s="8"/>
      <c r="M48" s="8"/>
      <c r="N48" s="63"/>
      <c r="O48" s="57"/>
      <c r="P48" s="8"/>
      <c r="Q48" s="8"/>
      <c r="R48" s="85"/>
      <c r="S48" s="86"/>
      <c r="V48" s="8"/>
    </row>
    <row r="49" spans="10:20" ht="18.75" customHeight="1">
      <c r="J49" s="8"/>
      <c r="K49" s="8"/>
      <c r="L49" s="8"/>
      <c r="M49" s="8"/>
      <c r="N49" s="8"/>
      <c r="O49" s="8"/>
      <c r="P49" s="8"/>
      <c r="Q49" s="8"/>
      <c r="R49" s="8"/>
      <c r="S49" s="58"/>
      <c r="T49" s="8"/>
    </row>
  </sheetData>
  <sheetProtection/>
  <mergeCells count="12">
    <mergeCell ref="R2:T2"/>
    <mergeCell ref="J10:K10"/>
    <mergeCell ref="C6:Q6"/>
    <mergeCell ref="F10:F12"/>
    <mergeCell ref="J11:K11"/>
    <mergeCell ref="R7:T7"/>
    <mergeCell ref="L11:N11"/>
    <mergeCell ref="O11:Q11"/>
    <mergeCell ref="R11:T11"/>
    <mergeCell ref="A9:I9"/>
    <mergeCell ref="J9:T9"/>
    <mergeCell ref="A11:C11"/>
  </mergeCells>
  <printOptions horizontalCentered="1"/>
  <pageMargins left="0.4724409448818898" right="0.5118110236220472" top="0.5905511811023623" bottom="0.3937007874015748" header="0.5118110236220472" footer="0.3937007874015748"/>
  <pageSetup fitToHeight="1" fitToWidth="1"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zoomScale="70" zoomScaleNormal="70" zoomScalePageLayoutView="0" workbookViewId="0" topLeftCell="A1">
      <selection activeCell="C6" sqref="C6:Q6"/>
    </sheetView>
  </sheetViews>
  <sheetFormatPr defaultColWidth="11.421875" defaultRowHeight="12.75"/>
  <cols>
    <col min="1" max="2" width="11.421875" style="6" customWidth="1"/>
    <col min="3" max="5" width="2.8515625" style="6" customWidth="1"/>
    <col min="6" max="6" width="5.7109375" style="6" customWidth="1"/>
    <col min="7" max="7" width="8.57421875" style="6" bestFit="1" customWidth="1"/>
    <col min="8" max="8" width="7.28125" style="6" bestFit="1" customWidth="1"/>
    <col min="9" max="9" width="7.8515625" style="6" bestFit="1" customWidth="1"/>
    <col min="10" max="10" width="11.7109375" style="6" bestFit="1" customWidth="1"/>
    <col min="11" max="11" width="10.7109375" style="6" bestFit="1" customWidth="1"/>
    <col min="12" max="12" width="11.7109375" style="6" bestFit="1" customWidth="1"/>
    <col min="13" max="13" width="10.7109375" style="6" bestFit="1" customWidth="1"/>
    <col min="14" max="14" width="10.28125" style="6" bestFit="1" customWidth="1"/>
    <col min="15" max="15" width="11.7109375" style="6" bestFit="1" customWidth="1"/>
    <col min="16" max="16" width="10.7109375" style="6" bestFit="1" customWidth="1"/>
    <col min="17" max="17" width="10.28125" style="6" bestFit="1" customWidth="1"/>
    <col min="18" max="18" width="11.7109375" style="6" bestFit="1" customWidth="1"/>
    <col min="19" max="19" width="10.7109375" style="6" bestFit="1" customWidth="1"/>
    <col min="20" max="20" width="10.28125" style="6" bestFit="1" customWidth="1"/>
    <col min="21" max="22" width="11.421875" style="6" customWidth="1"/>
    <col min="23" max="23" width="16.57421875" style="6" customWidth="1"/>
    <col min="24" max="16384" width="11.421875" style="6" customWidth="1"/>
  </cols>
  <sheetData>
    <row r="1" spans="1:20" ht="13.5" thickTop="1">
      <c r="A1" s="2"/>
      <c r="B1" s="3"/>
      <c r="C1" s="173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5"/>
      <c r="O1" s="3"/>
      <c r="P1" s="3"/>
      <c r="Q1" s="3"/>
      <c r="R1" s="4"/>
      <c r="S1" s="3"/>
      <c r="T1" s="5"/>
    </row>
    <row r="2" spans="1:20" ht="26.25">
      <c r="A2" s="7"/>
      <c r="B2" s="8"/>
      <c r="C2" s="172"/>
      <c r="D2" s="149"/>
      <c r="E2" s="149"/>
      <c r="F2" s="9"/>
      <c r="G2" s="9"/>
      <c r="H2" s="9"/>
      <c r="I2" s="9"/>
      <c r="J2" s="9"/>
      <c r="K2" s="9"/>
      <c r="L2" s="9"/>
      <c r="M2" s="9"/>
      <c r="N2" s="176"/>
      <c r="O2" s="9"/>
      <c r="P2" s="9"/>
      <c r="Q2" s="9"/>
      <c r="R2" s="387"/>
      <c r="S2" s="388"/>
      <c r="T2" s="389"/>
    </row>
    <row r="3" spans="1:20" ht="13.5" thickBot="1">
      <c r="A3" s="7"/>
      <c r="B3" s="8"/>
      <c r="C3" s="19"/>
      <c r="D3" s="8"/>
      <c r="E3" s="8"/>
      <c r="F3" s="8"/>
      <c r="G3" s="8"/>
      <c r="H3" s="8"/>
      <c r="I3" s="8"/>
      <c r="J3" s="8"/>
      <c r="K3" s="8"/>
      <c r="L3" s="8"/>
      <c r="M3" s="8"/>
      <c r="N3" s="55"/>
      <c r="O3" s="13"/>
      <c r="P3" s="13"/>
      <c r="Q3" s="13"/>
      <c r="R3" s="12"/>
      <c r="S3" s="14"/>
      <c r="T3" s="15"/>
    </row>
    <row r="4" spans="1:20" ht="18" thickBot="1">
      <c r="A4" s="7"/>
      <c r="B4" s="8"/>
      <c r="C4" s="16"/>
      <c r="D4" s="150"/>
      <c r="E4" s="150"/>
      <c r="F4" s="17"/>
      <c r="G4" s="17"/>
      <c r="H4" s="17"/>
      <c r="I4" s="17"/>
      <c r="J4" s="17"/>
      <c r="K4" s="17"/>
      <c r="L4" s="17"/>
      <c r="M4" s="17"/>
      <c r="N4" s="131"/>
      <c r="O4" s="17"/>
      <c r="P4" s="17"/>
      <c r="Q4" s="17"/>
      <c r="R4" s="18"/>
      <c r="S4" s="10"/>
      <c r="T4" s="11"/>
    </row>
    <row r="5" spans="1:20" ht="6.75" customHeight="1">
      <c r="A5" s="7"/>
      <c r="B5" s="8"/>
      <c r="C5" s="1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9"/>
      <c r="S5" s="8"/>
      <c r="T5" s="20"/>
    </row>
    <row r="6" spans="1:20" ht="24" customHeight="1">
      <c r="A6" s="7"/>
      <c r="B6" s="8"/>
      <c r="C6" s="390" t="s">
        <v>167</v>
      </c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91"/>
      <c r="R6" s="1"/>
      <c r="S6" s="10"/>
      <c r="T6" s="11"/>
    </row>
    <row r="7" spans="1:20" ht="16.5" customHeight="1" thickBot="1">
      <c r="A7" s="21"/>
      <c r="B7" s="22"/>
      <c r="C7" s="23" t="s">
        <v>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5"/>
      <c r="R7" s="395" t="s">
        <v>27</v>
      </c>
      <c r="S7" s="396"/>
      <c r="T7" s="397"/>
    </row>
    <row r="8" ht="6" customHeight="1" thickBot="1" thickTop="1"/>
    <row r="9" spans="1:20" ht="18.75" customHeight="1" thickBot="1" thickTop="1">
      <c r="A9" s="423" t="s">
        <v>158</v>
      </c>
      <c r="B9" s="399"/>
      <c r="C9" s="399"/>
      <c r="D9" s="399"/>
      <c r="E9" s="399"/>
      <c r="F9" s="399"/>
      <c r="G9" s="399"/>
      <c r="H9" s="399"/>
      <c r="I9" s="400"/>
      <c r="J9" s="401" t="s">
        <v>62</v>
      </c>
      <c r="K9" s="402"/>
      <c r="L9" s="402"/>
      <c r="M9" s="402"/>
      <c r="N9" s="402"/>
      <c r="O9" s="402"/>
      <c r="P9" s="402"/>
      <c r="Q9" s="402"/>
      <c r="R9" s="402"/>
      <c r="S9" s="402"/>
      <c r="T9" s="403"/>
    </row>
    <row r="10" spans="1:20" ht="24.75" customHeight="1">
      <c r="A10" s="309"/>
      <c r="B10" s="288"/>
      <c r="C10" s="288"/>
      <c r="D10" s="288"/>
      <c r="E10" s="288"/>
      <c r="F10" s="392" t="s">
        <v>81</v>
      </c>
      <c r="G10" s="310" t="s">
        <v>82</v>
      </c>
      <c r="H10" s="310" t="s">
        <v>10</v>
      </c>
      <c r="I10" s="311" t="s">
        <v>78</v>
      </c>
      <c r="J10" s="375" t="s">
        <v>65</v>
      </c>
      <c r="K10" s="376"/>
      <c r="L10" s="223" t="s">
        <v>66</v>
      </c>
      <c r="M10" s="224"/>
      <c r="N10" s="225"/>
      <c r="O10" s="226" t="s">
        <v>67</v>
      </c>
      <c r="P10" s="224"/>
      <c r="Q10" s="225"/>
      <c r="R10" s="226"/>
      <c r="S10" s="227" t="s">
        <v>68</v>
      </c>
      <c r="T10" s="228"/>
    </row>
    <row r="11" spans="1:20" ht="14.25" customHeight="1">
      <c r="A11" s="407" t="s">
        <v>80</v>
      </c>
      <c r="B11" s="408"/>
      <c r="C11" s="408"/>
      <c r="D11" s="206"/>
      <c r="E11" s="206"/>
      <c r="F11" s="393"/>
      <c r="G11" s="232" t="s">
        <v>77</v>
      </c>
      <c r="H11" s="232" t="s">
        <v>11</v>
      </c>
      <c r="I11" s="231" t="s">
        <v>79</v>
      </c>
      <c r="J11" s="362" t="s">
        <v>69</v>
      </c>
      <c r="K11" s="364"/>
      <c r="L11" s="362" t="s">
        <v>69</v>
      </c>
      <c r="M11" s="363"/>
      <c r="N11" s="364"/>
      <c r="O11" s="362" t="s">
        <v>69</v>
      </c>
      <c r="P11" s="363"/>
      <c r="Q11" s="364"/>
      <c r="R11" s="362" t="s">
        <v>69</v>
      </c>
      <c r="S11" s="363"/>
      <c r="T11" s="380"/>
    </row>
    <row r="12" spans="1:20" ht="17.25" customHeight="1" thickBot="1">
      <c r="A12" s="312"/>
      <c r="B12" s="313"/>
      <c r="C12" s="313"/>
      <c r="D12" s="313"/>
      <c r="E12" s="313"/>
      <c r="F12" s="394"/>
      <c r="G12" s="314" t="s">
        <v>2</v>
      </c>
      <c r="H12" s="315" t="s">
        <v>1</v>
      </c>
      <c r="I12" s="314" t="s">
        <v>2</v>
      </c>
      <c r="J12" s="233" t="s">
        <v>70</v>
      </c>
      <c r="K12" s="155" t="s">
        <v>71</v>
      </c>
      <c r="L12" s="233" t="s">
        <v>70</v>
      </c>
      <c r="M12" s="155" t="s">
        <v>71</v>
      </c>
      <c r="N12" s="234" t="s">
        <v>0</v>
      </c>
      <c r="O12" s="233" t="s">
        <v>70</v>
      </c>
      <c r="P12" s="155" t="s">
        <v>71</v>
      </c>
      <c r="Q12" s="234" t="s">
        <v>0</v>
      </c>
      <c r="R12" s="233" t="s">
        <v>70</v>
      </c>
      <c r="S12" s="155" t="s">
        <v>71</v>
      </c>
      <c r="T12" s="235" t="s">
        <v>0</v>
      </c>
    </row>
    <row r="13" spans="1:20" ht="15.75" customHeight="1" thickTop="1">
      <c r="A13" s="321" t="s">
        <v>117</v>
      </c>
      <c r="B13" s="100"/>
      <c r="C13" s="100"/>
      <c r="D13" s="100"/>
      <c r="E13" s="100"/>
      <c r="F13" s="156">
        <v>2</v>
      </c>
      <c r="G13" s="185">
        <v>0.036</v>
      </c>
      <c r="H13" s="318">
        <v>1</v>
      </c>
      <c r="I13" s="183">
        <f>G13*H13</f>
        <v>0.036</v>
      </c>
      <c r="J13" s="182" t="s">
        <v>3</v>
      </c>
      <c r="K13" s="264"/>
      <c r="L13" s="182">
        <f>+I13</f>
        <v>0.036</v>
      </c>
      <c r="M13" s="185"/>
      <c r="N13" s="185"/>
      <c r="O13" s="182">
        <f>+I13</f>
        <v>0.036</v>
      </c>
      <c r="P13" s="185"/>
      <c r="Q13" s="185"/>
      <c r="R13" s="182">
        <f>I13</f>
        <v>0.036</v>
      </c>
      <c r="S13" s="185"/>
      <c r="T13" s="265"/>
    </row>
    <row r="14" spans="1:20" ht="15.75" customHeight="1">
      <c r="A14" s="321" t="s">
        <v>118</v>
      </c>
      <c r="B14" s="100"/>
      <c r="C14" s="100"/>
      <c r="D14" s="100"/>
      <c r="E14" s="100"/>
      <c r="F14" s="152">
        <v>3</v>
      </c>
      <c r="G14" s="185">
        <v>12</v>
      </c>
      <c r="H14" s="318">
        <v>1</v>
      </c>
      <c r="I14" s="183">
        <f>G14*H14</f>
        <v>12</v>
      </c>
      <c r="J14" s="182"/>
      <c r="K14" s="264"/>
      <c r="L14" s="182">
        <f>+G14</f>
        <v>12</v>
      </c>
      <c r="M14" s="185"/>
      <c r="N14" s="185"/>
      <c r="O14" s="182">
        <f>+I14</f>
        <v>12</v>
      </c>
      <c r="P14" s="185"/>
      <c r="Q14" s="185"/>
      <c r="R14" s="182">
        <f>I14</f>
        <v>12</v>
      </c>
      <c r="S14" s="185"/>
      <c r="T14" s="265"/>
    </row>
    <row r="15" spans="1:20" ht="15.75" customHeight="1">
      <c r="A15" s="339" t="s">
        <v>119</v>
      </c>
      <c r="B15" s="340"/>
      <c r="C15" s="340"/>
      <c r="D15" s="340"/>
      <c r="E15" s="340"/>
      <c r="F15" s="341">
        <v>3</v>
      </c>
      <c r="G15" s="342">
        <v>3</v>
      </c>
      <c r="H15" s="343">
        <v>0.05</v>
      </c>
      <c r="I15" s="344">
        <f>+G15*H15</f>
        <v>0.15000000000000002</v>
      </c>
      <c r="J15" s="342"/>
      <c r="K15" s="345"/>
      <c r="L15" s="182"/>
      <c r="M15" s="342"/>
      <c r="N15" s="342"/>
      <c r="O15" s="346"/>
      <c r="P15" s="342"/>
      <c r="Q15" s="342"/>
      <c r="R15" s="346"/>
      <c r="S15" s="342">
        <f>+I15</f>
        <v>0.15000000000000002</v>
      </c>
      <c r="T15" s="347"/>
    </row>
    <row r="16" spans="1:20" ht="15.75" customHeight="1">
      <c r="A16" s="339" t="s">
        <v>120</v>
      </c>
      <c r="B16" s="100"/>
      <c r="C16" s="100"/>
      <c r="D16" s="100"/>
      <c r="E16" s="100"/>
      <c r="F16" s="152">
        <v>3</v>
      </c>
      <c r="G16" s="185">
        <v>60</v>
      </c>
      <c r="H16" s="343">
        <v>0.7</v>
      </c>
      <c r="I16" s="344">
        <f>+G16*H16</f>
        <v>42</v>
      </c>
      <c r="J16" s="182"/>
      <c r="K16" s="264"/>
      <c r="L16" s="182">
        <f>+I16</f>
        <v>42</v>
      </c>
      <c r="M16" s="185"/>
      <c r="N16" s="185"/>
      <c r="O16" s="182">
        <v>0</v>
      </c>
      <c r="P16" s="185">
        <v>0</v>
      </c>
      <c r="Q16" s="185">
        <f>+I16</f>
        <v>42</v>
      </c>
      <c r="R16" s="182">
        <f>+I16</f>
        <v>42</v>
      </c>
      <c r="S16" s="185"/>
      <c r="T16" s="265"/>
    </row>
    <row r="17" spans="1:20" ht="15.75" customHeight="1">
      <c r="A17" s="339" t="s">
        <v>121</v>
      </c>
      <c r="B17" s="100"/>
      <c r="C17" s="100"/>
      <c r="D17" s="100"/>
      <c r="E17" s="100"/>
      <c r="F17" s="152">
        <v>1</v>
      </c>
      <c r="G17" s="185">
        <v>8</v>
      </c>
      <c r="H17" s="318">
        <v>1</v>
      </c>
      <c r="I17" s="344">
        <f>+G17*H17</f>
        <v>8</v>
      </c>
      <c r="J17" s="182"/>
      <c r="K17" s="264"/>
      <c r="L17" s="182">
        <f>+G17</f>
        <v>8</v>
      </c>
      <c r="M17" s="185"/>
      <c r="N17" s="185"/>
      <c r="O17" s="182">
        <f>+I17</f>
        <v>8</v>
      </c>
      <c r="P17" s="185"/>
      <c r="Q17" s="185"/>
      <c r="R17" s="182">
        <f>+I17</f>
        <v>8</v>
      </c>
      <c r="S17" s="185"/>
      <c r="T17" s="265"/>
    </row>
    <row r="18" spans="1:20" ht="15.75" customHeight="1">
      <c r="A18" s="348"/>
      <c r="B18" s="100"/>
      <c r="C18" s="100"/>
      <c r="D18" s="100"/>
      <c r="E18" s="100"/>
      <c r="F18" s="152"/>
      <c r="G18" s="185"/>
      <c r="H18" s="318"/>
      <c r="I18" s="183"/>
      <c r="J18" s="182"/>
      <c r="K18" s="264"/>
      <c r="L18" s="182"/>
      <c r="M18" s="185"/>
      <c r="N18" s="185"/>
      <c r="O18" s="182"/>
      <c r="P18" s="185"/>
      <c r="Q18" s="185"/>
      <c r="R18" s="182"/>
      <c r="S18" s="185"/>
      <c r="T18" s="265"/>
    </row>
    <row r="19" spans="1:20" ht="15.75" customHeight="1">
      <c r="A19" s="349"/>
      <c r="B19" s="100"/>
      <c r="C19" s="100"/>
      <c r="D19" s="100"/>
      <c r="E19" s="100"/>
      <c r="F19" s="152"/>
      <c r="G19" s="185"/>
      <c r="H19" s="318"/>
      <c r="I19" s="183"/>
      <c r="J19" s="182"/>
      <c r="K19" s="264"/>
      <c r="L19" s="182"/>
      <c r="M19" s="185"/>
      <c r="N19" s="185"/>
      <c r="O19" s="182"/>
      <c r="P19" s="185"/>
      <c r="Q19" s="185"/>
      <c r="R19" s="182"/>
      <c r="S19" s="185"/>
      <c r="T19" s="265"/>
    </row>
    <row r="20" spans="1:20" ht="15.75" customHeight="1">
      <c r="A20" s="106"/>
      <c r="B20" s="100"/>
      <c r="C20" s="100"/>
      <c r="D20" s="100"/>
      <c r="E20" s="100"/>
      <c r="F20" s="152"/>
      <c r="G20" s="42"/>
      <c r="H20" s="43"/>
      <c r="I20" s="47"/>
      <c r="J20" s="44"/>
      <c r="K20" s="65"/>
      <c r="L20" s="44"/>
      <c r="M20" s="42"/>
      <c r="N20" s="42"/>
      <c r="O20" s="44"/>
      <c r="P20" s="42"/>
      <c r="Q20" s="42"/>
      <c r="R20" s="44"/>
      <c r="S20" s="42"/>
      <c r="T20" s="46"/>
    </row>
    <row r="21" spans="1:20" ht="15.75" customHeight="1">
      <c r="A21" s="106"/>
      <c r="B21" s="100"/>
      <c r="C21" s="100"/>
      <c r="D21" s="100"/>
      <c r="E21" s="100"/>
      <c r="F21" s="152"/>
      <c r="G21" s="42"/>
      <c r="H21" s="43"/>
      <c r="I21" s="47"/>
      <c r="J21" s="44"/>
      <c r="K21" s="65"/>
      <c r="L21" s="44"/>
      <c r="M21" s="42"/>
      <c r="N21" s="42"/>
      <c r="O21" s="44"/>
      <c r="P21" s="42"/>
      <c r="Q21" s="42"/>
      <c r="R21" s="44"/>
      <c r="S21" s="42"/>
      <c r="T21" s="46"/>
    </row>
    <row r="22" spans="1:20" ht="15.75" customHeight="1">
      <c r="A22" s="106"/>
      <c r="B22" s="100"/>
      <c r="C22" s="100"/>
      <c r="D22" s="100"/>
      <c r="E22" s="100"/>
      <c r="F22" s="152"/>
      <c r="G22" s="42"/>
      <c r="H22" s="43"/>
      <c r="I22" s="47"/>
      <c r="J22" s="44"/>
      <c r="K22" s="65"/>
      <c r="L22" s="44"/>
      <c r="M22" s="42"/>
      <c r="N22" s="42"/>
      <c r="O22" s="44"/>
      <c r="P22" s="42"/>
      <c r="Q22" s="42"/>
      <c r="R22" s="44"/>
      <c r="S22" s="42"/>
      <c r="T22" s="46"/>
    </row>
    <row r="23" spans="1:20" ht="15.75" customHeight="1">
      <c r="A23" s="106"/>
      <c r="B23" s="100"/>
      <c r="C23" s="100"/>
      <c r="D23" s="100"/>
      <c r="E23" s="100"/>
      <c r="F23" s="152"/>
      <c r="G23" s="42"/>
      <c r="H23" s="43"/>
      <c r="I23" s="47"/>
      <c r="J23" s="44"/>
      <c r="K23" s="65"/>
      <c r="L23" s="44"/>
      <c r="M23" s="42"/>
      <c r="N23" s="42"/>
      <c r="O23" s="44"/>
      <c r="P23" s="42"/>
      <c r="Q23" s="42"/>
      <c r="R23" s="44"/>
      <c r="S23" s="42"/>
      <c r="T23" s="46"/>
    </row>
    <row r="24" spans="1:20" ht="15.75" customHeight="1">
      <c r="A24" s="106"/>
      <c r="B24" s="100"/>
      <c r="C24" s="100"/>
      <c r="D24" s="100"/>
      <c r="E24" s="100"/>
      <c r="F24" s="152"/>
      <c r="G24" s="42"/>
      <c r="H24" s="43"/>
      <c r="I24" s="47"/>
      <c r="J24" s="44"/>
      <c r="K24" s="65"/>
      <c r="L24" s="44"/>
      <c r="M24" s="42"/>
      <c r="N24" s="42"/>
      <c r="O24" s="44"/>
      <c r="P24" s="42"/>
      <c r="Q24" s="42"/>
      <c r="R24" s="44"/>
      <c r="S24" s="42"/>
      <c r="T24" s="46"/>
    </row>
    <row r="25" spans="1:20" ht="15.75" customHeight="1">
      <c r="A25" s="79"/>
      <c r="B25" s="100"/>
      <c r="C25" s="100"/>
      <c r="D25" s="100"/>
      <c r="E25" s="100"/>
      <c r="F25" s="152"/>
      <c r="G25" s="42"/>
      <c r="H25" s="43"/>
      <c r="I25" s="47"/>
      <c r="J25" s="44"/>
      <c r="K25" s="65"/>
      <c r="L25" s="44"/>
      <c r="M25" s="42"/>
      <c r="N25" s="42"/>
      <c r="O25" s="44"/>
      <c r="P25" s="42"/>
      <c r="Q25" s="42"/>
      <c r="R25" s="44"/>
      <c r="S25" s="42"/>
      <c r="T25" s="46"/>
    </row>
    <row r="26" spans="1:20" ht="15.75" customHeight="1">
      <c r="A26" s="106"/>
      <c r="B26" s="100"/>
      <c r="C26" s="100"/>
      <c r="D26" s="100"/>
      <c r="E26" s="100"/>
      <c r="F26" s="152"/>
      <c r="G26" s="42"/>
      <c r="H26" s="43"/>
      <c r="I26" s="47"/>
      <c r="J26" s="44"/>
      <c r="K26" s="65"/>
      <c r="L26" s="44"/>
      <c r="M26" s="42"/>
      <c r="N26" s="42"/>
      <c r="O26" s="44"/>
      <c r="P26" s="42"/>
      <c r="Q26" s="42"/>
      <c r="R26" s="44"/>
      <c r="S26" s="42"/>
      <c r="T26" s="46"/>
    </row>
    <row r="27" spans="1:20" ht="15.75" customHeight="1">
      <c r="A27" s="106"/>
      <c r="B27" s="100"/>
      <c r="C27" s="100"/>
      <c r="D27" s="100"/>
      <c r="E27" s="100"/>
      <c r="F27" s="152"/>
      <c r="G27" s="42"/>
      <c r="H27" s="43"/>
      <c r="I27" s="47"/>
      <c r="J27" s="44"/>
      <c r="K27" s="65"/>
      <c r="L27" s="44"/>
      <c r="M27" s="42"/>
      <c r="N27" s="42"/>
      <c r="O27" s="44"/>
      <c r="P27" s="42"/>
      <c r="Q27" s="42"/>
      <c r="R27" s="44"/>
      <c r="S27" s="42"/>
      <c r="T27" s="46"/>
    </row>
    <row r="28" spans="1:20" ht="15.75" customHeight="1">
      <c r="A28" s="106"/>
      <c r="B28" s="100"/>
      <c r="C28" s="100"/>
      <c r="D28" s="100"/>
      <c r="E28" s="100"/>
      <c r="F28" s="152"/>
      <c r="G28" s="42"/>
      <c r="H28" s="43"/>
      <c r="I28" s="47"/>
      <c r="J28" s="44"/>
      <c r="K28" s="65"/>
      <c r="L28" s="44"/>
      <c r="M28" s="42"/>
      <c r="N28" s="42"/>
      <c r="O28" s="44"/>
      <c r="P28" s="42"/>
      <c r="Q28" s="42"/>
      <c r="R28" s="44"/>
      <c r="S28" s="42"/>
      <c r="T28" s="46"/>
    </row>
    <row r="29" spans="1:20" ht="15.75" customHeight="1">
      <c r="A29" s="106"/>
      <c r="B29" s="100"/>
      <c r="C29" s="100"/>
      <c r="D29" s="100"/>
      <c r="E29" s="100"/>
      <c r="F29" s="152"/>
      <c r="G29" s="42"/>
      <c r="H29" s="43"/>
      <c r="I29" s="47"/>
      <c r="J29" s="44"/>
      <c r="K29" s="65"/>
      <c r="L29" s="44"/>
      <c r="M29" s="42"/>
      <c r="N29" s="42"/>
      <c r="O29" s="44"/>
      <c r="P29" s="42"/>
      <c r="Q29" s="42"/>
      <c r="R29" s="44"/>
      <c r="S29" s="42"/>
      <c r="T29" s="46"/>
    </row>
    <row r="30" spans="1:20" ht="15.75" customHeight="1">
      <c r="A30" s="106"/>
      <c r="B30" s="100"/>
      <c r="C30" s="100"/>
      <c r="D30" s="100"/>
      <c r="E30" s="100"/>
      <c r="F30" s="152"/>
      <c r="G30" s="42"/>
      <c r="H30" s="43"/>
      <c r="I30" s="47"/>
      <c r="J30" s="44"/>
      <c r="K30" s="65"/>
      <c r="L30" s="44"/>
      <c r="M30" s="42"/>
      <c r="N30" s="42"/>
      <c r="O30" s="44"/>
      <c r="P30" s="42"/>
      <c r="Q30" s="42"/>
      <c r="R30" s="44"/>
      <c r="S30" s="42"/>
      <c r="T30" s="46"/>
    </row>
    <row r="31" spans="1:20" ht="15.75" customHeight="1">
      <c r="A31" s="106"/>
      <c r="B31" s="100"/>
      <c r="C31" s="100"/>
      <c r="D31" s="100"/>
      <c r="E31" s="100"/>
      <c r="F31" s="152"/>
      <c r="G31" s="42"/>
      <c r="H31" s="43"/>
      <c r="I31" s="47"/>
      <c r="J31" s="44"/>
      <c r="K31" s="65"/>
      <c r="L31" s="44"/>
      <c r="M31" s="42"/>
      <c r="N31" s="42"/>
      <c r="O31" s="44"/>
      <c r="P31" s="42"/>
      <c r="Q31" s="42"/>
      <c r="R31" s="44"/>
      <c r="S31" s="42"/>
      <c r="T31" s="46"/>
    </row>
    <row r="32" spans="1:20" ht="15.75" customHeight="1">
      <c r="A32" s="79"/>
      <c r="B32" s="100"/>
      <c r="C32" s="100"/>
      <c r="D32" s="100"/>
      <c r="E32" s="100"/>
      <c r="F32" s="152"/>
      <c r="G32" s="42"/>
      <c r="H32" s="43"/>
      <c r="I32" s="47"/>
      <c r="J32" s="44"/>
      <c r="K32" s="65"/>
      <c r="L32" s="44"/>
      <c r="M32" s="42"/>
      <c r="N32" s="42"/>
      <c r="O32" s="44"/>
      <c r="P32" s="42"/>
      <c r="Q32" s="42"/>
      <c r="R32" s="44"/>
      <c r="S32" s="42"/>
      <c r="T32" s="46"/>
    </row>
    <row r="33" spans="1:20" ht="15.75" customHeight="1">
      <c r="A33" s="106"/>
      <c r="B33" s="100"/>
      <c r="C33" s="100"/>
      <c r="D33" s="100"/>
      <c r="E33" s="100"/>
      <c r="F33" s="152"/>
      <c r="G33" s="42"/>
      <c r="H33" s="43"/>
      <c r="I33" s="47"/>
      <c r="J33" s="44"/>
      <c r="K33" s="65"/>
      <c r="L33" s="44"/>
      <c r="M33" s="42"/>
      <c r="N33" s="42"/>
      <c r="O33" s="44"/>
      <c r="P33" s="42"/>
      <c r="Q33" s="42"/>
      <c r="R33" s="44"/>
      <c r="S33" s="42"/>
      <c r="T33" s="46"/>
    </row>
    <row r="34" spans="1:20" ht="15.75" customHeight="1">
      <c r="A34" s="106"/>
      <c r="B34" s="100"/>
      <c r="C34" s="100"/>
      <c r="D34" s="100"/>
      <c r="E34" s="100"/>
      <c r="F34" s="152"/>
      <c r="G34" s="42"/>
      <c r="H34" s="43"/>
      <c r="I34" s="47"/>
      <c r="J34" s="44"/>
      <c r="K34" s="65"/>
      <c r="L34" s="44"/>
      <c r="M34" s="42"/>
      <c r="N34" s="42"/>
      <c r="O34" s="44"/>
      <c r="P34" s="42"/>
      <c r="Q34" s="42"/>
      <c r="R34" s="44"/>
      <c r="S34" s="42"/>
      <c r="T34" s="46"/>
    </row>
    <row r="35" spans="1:20" ht="15.75" customHeight="1">
      <c r="A35" s="106"/>
      <c r="B35" s="100"/>
      <c r="C35" s="100"/>
      <c r="D35" s="100"/>
      <c r="E35" s="100"/>
      <c r="F35" s="152"/>
      <c r="G35" s="42"/>
      <c r="H35" s="43"/>
      <c r="I35" s="47"/>
      <c r="J35" s="44"/>
      <c r="K35" s="65"/>
      <c r="L35" s="44"/>
      <c r="M35" s="42"/>
      <c r="N35" s="42"/>
      <c r="O35" s="44"/>
      <c r="P35" s="42"/>
      <c r="Q35" s="42"/>
      <c r="R35" s="44"/>
      <c r="S35" s="42"/>
      <c r="T35" s="46"/>
    </row>
    <row r="36" spans="1:20" ht="15.75" customHeight="1">
      <c r="A36" s="106"/>
      <c r="B36" s="100"/>
      <c r="C36" s="100"/>
      <c r="D36" s="100"/>
      <c r="E36" s="100"/>
      <c r="F36" s="152"/>
      <c r="G36" s="67"/>
      <c r="H36" s="84"/>
      <c r="I36" s="45"/>
      <c r="J36" s="44"/>
      <c r="K36" s="65"/>
      <c r="L36" s="44"/>
      <c r="M36" s="42"/>
      <c r="N36" s="42"/>
      <c r="O36" s="44"/>
      <c r="P36" s="42"/>
      <c r="Q36" s="42"/>
      <c r="R36" s="44"/>
      <c r="S36" s="42"/>
      <c r="T36" s="46"/>
    </row>
    <row r="37" spans="1:20" ht="15.75" customHeight="1">
      <c r="A37" s="106"/>
      <c r="B37" s="100"/>
      <c r="C37" s="100"/>
      <c r="D37" s="100"/>
      <c r="E37" s="100"/>
      <c r="F37" s="152"/>
      <c r="G37" s="42"/>
      <c r="H37" s="43"/>
      <c r="I37" s="47"/>
      <c r="J37" s="44"/>
      <c r="K37" s="65"/>
      <c r="L37" s="44"/>
      <c r="M37" s="42"/>
      <c r="N37" s="42"/>
      <c r="O37" s="44"/>
      <c r="P37" s="42"/>
      <c r="Q37" s="42"/>
      <c r="R37" s="44"/>
      <c r="S37" s="42"/>
      <c r="T37" s="46"/>
    </row>
    <row r="38" spans="1:20" ht="15.75" customHeight="1">
      <c r="A38" s="107"/>
      <c r="B38" s="102"/>
      <c r="C38" s="102"/>
      <c r="D38" s="102"/>
      <c r="E38" s="102"/>
      <c r="F38" s="154"/>
      <c r="G38" s="42"/>
      <c r="H38" s="43"/>
      <c r="I38" s="47"/>
      <c r="J38" s="44"/>
      <c r="K38" s="65"/>
      <c r="L38" s="44"/>
      <c r="M38" s="42"/>
      <c r="N38" s="42"/>
      <c r="O38" s="44"/>
      <c r="P38" s="42"/>
      <c r="Q38" s="42"/>
      <c r="R38" s="44"/>
      <c r="S38" s="42"/>
      <c r="T38" s="46"/>
    </row>
    <row r="39" spans="1:20" ht="15.75" customHeight="1" thickBot="1">
      <c r="A39" s="112"/>
      <c r="B39" s="104"/>
      <c r="C39" s="104"/>
      <c r="D39" s="104"/>
      <c r="E39" s="104"/>
      <c r="F39" s="155"/>
      <c r="G39" s="48"/>
      <c r="H39" s="75"/>
      <c r="I39" s="62"/>
      <c r="J39" s="50"/>
      <c r="K39" s="49"/>
      <c r="L39" s="50"/>
      <c r="M39" s="48"/>
      <c r="N39" s="48"/>
      <c r="O39" s="50"/>
      <c r="P39" s="48"/>
      <c r="Q39" s="48"/>
      <c r="R39" s="50"/>
      <c r="S39" s="48"/>
      <c r="T39" s="51"/>
    </row>
    <row r="40" spans="10:11" ht="7.5" customHeight="1" thickBot="1" thickTop="1">
      <c r="J40" s="52"/>
      <c r="K40" s="64"/>
    </row>
    <row r="41" spans="1:20" ht="13.5" thickBot="1">
      <c r="A41" s="138" t="s">
        <v>19</v>
      </c>
      <c r="B41" s="139"/>
      <c r="C41" s="139"/>
      <c r="D41" s="139"/>
      <c r="E41" s="139"/>
      <c r="F41" s="140" t="s">
        <v>2</v>
      </c>
      <c r="G41" s="141">
        <f>SUM(G13:G39)</f>
        <v>83.036</v>
      </c>
      <c r="H41" s="142"/>
      <c r="I41" s="143">
        <f aca="true" t="shared" si="0" ref="I41:Q41">SUM(I13:I39)</f>
        <v>62.186</v>
      </c>
      <c r="J41" s="144">
        <f t="shared" si="0"/>
        <v>0</v>
      </c>
      <c r="K41" s="143">
        <f t="shared" si="0"/>
        <v>0</v>
      </c>
      <c r="L41" s="144">
        <f t="shared" si="0"/>
        <v>62.036</v>
      </c>
      <c r="M41" s="141">
        <f t="shared" si="0"/>
        <v>0</v>
      </c>
      <c r="N41" s="141">
        <f t="shared" si="0"/>
        <v>0</v>
      </c>
      <c r="O41" s="144">
        <f t="shared" si="0"/>
        <v>20.036</v>
      </c>
      <c r="P41" s="141">
        <f t="shared" si="0"/>
        <v>0</v>
      </c>
      <c r="Q41" s="141">
        <f t="shared" si="0"/>
        <v>42</v>
      </c>
      <c r="R41" s="144">
        <f>SUM(R13:R39)</f>
        <v>62.036</v>
      </c>
      <c r="S41" s="141">
        <f>SUM(S13:S39)</f>
        <v>0.15000000000000002</v>
      </c>
      <c r="T41" s="146">
        <f>SUM(T13:T39)</f>
        <v>0</v>
      </c>
    </row>
    <row r="42" spans="10:11" ht="18.75" customHeight="1">
      <c r="J42" s="53"/>
      <c r="K42" s="53"/>
    </row>
    <row r="43" spans="1:20" ht="15">
      <c r="A43" s="9"/>
      <c r="B43" s="10"/>
      <c r="C43" s="10"/>
      <c r="D43" s="10"/>
      <c r="E43" s="10"/>
      <c r="F43" s="10" t="s">
        <v>88</v>
      </c>
      <c r="G43" s="10"/>
      <c r="H43" s="10"/>
      <c r="J43" s="8"/>
      <c r="K43" s="63"/>
      <c r="L43" s="8"/>
      <c r="M43" s="8"/>
      <c r="N43" s="8"/>
      <c r="O43" s="8"/>
      <c r="P43" s="8"/>
      <c r="Q43" s="8"/>
      <c r="R43" s="85"/>
      <c r="S43" s="10"/>
      <c r="T43" s="10"/>
    </row>
    <row r="44" spans="1:24" ht="15">
      <c r="A44" s="10"/>
      <c r="B44" s="10"/>
      <c r="C44" s="10"/>
      <c r="D44" s="10"/>
      <c r="E44" s="10"/>
      <c r="F44" s="85"/>
      <c r="G44" s="159" t="s">
        <v>50</v>
      </c>
      <c r="H44" s="95" t="s">
        <v>89</v>
      </c>
      <c r="J44" s="8"/>
      <c r="K44" s="63"/>
      <c r="L44" s="8"/>
      <c r="M44" s="8"/>
      <c r="N44" s="8"/>
      <c r="O44" s="8"/>
      <c r="P44" s="8"/>
      <c r="Q44" s="8"/>
      <c r="R44" s="85"/>
      <c r="S44" s="8"/>
      <c r="T44" s="8"/>
      <c r="W44" s="56"/>
      <c r="X44" s="56"/>
    </row>
    <row r="45" spans="1:20" ht="15">
      <c r="A45" s="8"/>
      <c r="B45" s="8"/>
      <c r="C45" s="8"/>
      <c r="D45" s="8"/>
      <c r="E45" s="8"/>
      <c r="F45" s="85"/>
      <c r="G45" s="159" t="s">
        <v>51</v>
      </c>
      <c r="H45" s="95" t="s">
        <v>90</v>
      </c>
      <c r="J45" s="8"/>
      <c r="K45" s="63"/>
      <c r="L45" s="8"/>
      <c r="M45" s="8"/>
      <c r="N45" s="8"/>
      <c r="O45" s="8"/>
      <c r="P45" s="8"/>
      <c r="Q45" s="8"/>
      <c r="R45" s="85"/>
      <c r="S45" s="8"/>
      <c r="T45" s="8"/>
    </row>
    <row r="46" spans="1:20" ht="13.5" customHeight="1">
      <c r="A46" s="8"/>
      <c r="B46" s="8"/>
      <c r="C46" s="8"/>
      <c r="D46" s="8"/>
      <c r="E46" s="8"/>
      <c r="F46" s="85"/>
      <c r="G46" s="159" t="s">
        <v>52</v>
      </c>
      <c r="H46" s="95" t="s">
        <v>91</v>
      </c>
      <c r="J46" s="8"/>
      <c r="K46" s="63"/>
      <c r="L46" s="8"/>
      <c r="M46" s="8"/>
      <c r="N46" s="8"/>
      <c r="O46" s="8"/>
      <c r="P46" s="8"/>
      <c r="Q46" s="8"/>
      <c r="R46" s="85"/>
      <c r="S46" s="8"/>
      <c r="T46" s="8"/>
    </row>
    <row r="47" spans="1:20" ht="12.75" customHeight="1">
      <c r="A47" s="8"/>
      <c r="B47" s="8"/>
      <c r="C47" s="8"/>
      <c r="D47" s="8"/>
      <c r="E47" s="8"/>
      <c r="F47" s="85"/>
      <c r="G47" s="159" t="s">
        <v>53</v>
      </c>
      <c r="H47" s="95" t="s">
        <v>92</v>
      </c>
      <c r="J47" s="8"/>
      <c r="K47" s="74"/>
      <c r="L47" s="8"/>
      <c r="M47" s="8"/>
      <c r="N47" s="8"/>
      <c r="O47" s="8"/>
      <c r="P47" s="8"/>
      <c r="Q47" s="8"/>
      <c r="R47" s="85"/>
      <c r="S47" s="8"/>
      <c r="T47" s="8"/>
    </row>
    <row r="48" spans="1:22" ht="12.75" customHeight="1">
      <c r="A48" s="8"/>
      <c r="B48" s="87"/>
      <c r="C48" s="87"/>
      <c r="D48" s="87"/>
      <c r="E48" s="87"/>
      <c r="F48" s="85"/>
      <c r="G48" s="85"/>
      <c r="H48" s="85"/>
      <c r="J48" s="8"/>
      <c r="K48" s="63"/>
      <c r="L48" s="8"/>
      <c r="M48" s="8"/>
      <c r="N48" s="63"/>
      <c r="O48" s="57"/>
      <c r="P48" s="8"/>
      <c r="Q48" s="8"/>
      <c r="R48" s="85"/>
      <c r="S48" s="86"/>
      <c r="V48" s="8"/>
    </row>
    <row r="49" spans="10:20" ht="18.75" customHeight="1">
      <c r="J49" s="8"/>
      <c r="K49" s="8"/>
      <c r="L49" s="8"/>
      <c r="M49" s="8"/>
      <c r="N49" s="8"/>
      <c r="O49" s="8"/>
      <c r="P49" s="8"/>
      <c r="Q49" s="8"/>
      <c r="R49" s="8"/>
      <c r="S49" s="58"/>
      <c r="T49" s="8"/>
    </row>
  </sheetData>
  <sheetProtection/>
  <mergeCells count="12">
    <mergeCell ref="R2:T2"/>
    <mergeCell ref="R7:T7"/>
    <mergeCell ref="C6:Q6"/>
    <mergeCell ref="A9:I9"/>
    <mergeCell ref="J9:T9"/>
    <mergeCell ref="J10:K10"/>
    <mergeCell ref="J11:K11"/>
    <mergeCell ref="A11:C11"/>
    <mergeCell ref="L11:N11"/>
    <mergeCell ref="O11:Q11"/>
    <mergeCell ref="R11:T11"/>
    <mergeCell ref="F10:F12"/>
  </mergeCells>
  <printOptions horizontalCentered="1"/>
  <pageMargins left="0.4724409448818898" right="0.5118110236220472" top="0.5905511811023623" bottom="0.3937007874015748" header="0.5118110236220472" footer="0.3937007874015748"/>
  <pageSetup fitToHeight="1" fitToWidth="1"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zoomScale="70" zoomScaleNormal="70" zoomScalePageLayoutView="0" workbookViewId="0" topLeftCell="A1">
      <selection activeCell="C6" sqref="C6:Q6"/>
    </sheetView>
  </sheetViews>
  <sheetFormatPr defaultColWidth="11.421875" defaultRowHeight="12.75"/>
  <cols>
    <col min="1" max="2" width="11.421875" style="6" customWidth="1"/>
    <col min="3" max="5" width="2.8515625" style="6" customWidth="1"/>
    <col min="6" max="6" width="5.7109375" style="6" customWidth="1"/>
    <col min="7" max="7" width="8.57421875" style="6" bestFit="1" customWidth="1"/>
    <col min="8" max="8" width="7.28125" style="6" bestFit="1" customWidth="1"/>
    <col min="9" max="9" width="7.8515625" style="6" bestFit="1" customWidth="1"/>
    <col min="10" max="10" width="11.7109375" style="6" bestFit="1" customWidth="1"/>
    <col min="11" max="11" width="10.7109375" style="6" bestFit="1" customWidth="1"/>
    <col min="12" max="12" width="11.7109375" style="6" bestFit="1" customWidth="1"/>
    <col min="13" max="13" width="10.7109375" style="6" bestFit="1" customWidth="1"/>
    <col min="14" max="14" width="10.28125" style="6" bestFit="1" customWidth="1"/>
    <col min="15" max="15" width="11.7109375" style="6" bestFit="1" customWidth="1"/>
    <col min="16" max="16" width="10.7109375" style="6" bestFit="1" customWidth="1"/>
    <col min="17" max="17" width="10.28125" style="6" bestFit="1" customWidth="1"/>
    <col min="18" max="18" width="11.7109375" style="6" bestFit="1" customWidth="1"/>
    <col min="19" max="19" width="10.7109375" style="6" bestFit="1" customWidth="1"/>
    <col min="20" max="20" width="10.28125" style="6" bestFit="1" customWidth="1"/>
    <col min="21" max="22" width="11.421875" style="6" customWidth="1"/>
    <col min="23" max="23" width="16.57421875" style="6" customWidth="1"/>
    <col min="24" max="16384" width="11.421875" style="6" customWidth="1"/>
  </cols>
  <sheetData>
    <row r="1" spans="1:20" ht="13.5" thickTop="1">
      <c r="A1" s="2"/>
      <c r="B1" s="3"/>
      <c r="C1" s="173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5"/>
      <c r="O1" s="3"/>
      <c r="P1" s="3"/>
      <c r="Q1" s="3"/>
      <c r="R1" s="4"/>
      <c r="S1" s="3"/>
      <c r="T1" s="5"/>
    </row>
    <row r="2" spans="1:20" ht="26.25">
      <c r="A2" s="7"/>
      <c r="B2" s="8"/>
      <c r="C2" s="172"/>
      <c r="D2" s="149"/>
      <c r="E2" s="149"/>
      <c r="F2" s="9"/>
      <c r="G2" s="9"/>
      <c r="H2" s="9"/>
      <c r="I2" s="9"/>
      <c r="J2" s="9"/>
      <c r="K2" s="9"/>
      <c r="L2" s="9"/>
      <c r="M2" s="9"/>
      <c r="N2" s="176"/>
      <c r="O2" s="9"/>
      <c r="P2" s="9"/>
      <c r="Q2" s="9"/>
      <c r="R2" s="387"/>
      <c r="S2" s="388"/>
      <c r="T2" s="389"/>
    </row>
    <row r="3" spans="1:20" ht="13.5" thickBot="1">
      <c r="A3" s="7"/>
      <c r="B3" s="8"/>
      <c r="C3" s="19"/>
      <c r="D3" s="8"/>
      <c r="E3" s="8"/>
      <c r="F3" s="8"/>
      <c r="G3" s="8"/>
      <c r="H3" s="8"/>
      <c r="I3" s="8"/>
      <c r="J3" s="8"/>
      <c r="K3" s="8"/>
      <c r="L3" s="8"/>
      <c r="M3" s="8"/>
      <c r="N3" s="55"/>
      <c r="O3" s="13"/>
      <c r="P3" s="13"/>
      <c r="Q3" s="13"/>
      <c r="R3" s="12"/>
      <c r="S3" s="14"/>
      <c r="T3" s="15"/>
    </row>
    <row r="4" spans="1:20" ht="18" thickBot="1">
      <c r="A4" s="7"/>
      <c r="B4" s="8"/>
      <c r="C4" s="16"/>
      <c r="D4" s="150"/>
      <c r="E4" s="150"/>
      <c r="F4" s="17"/>
      <c r="G4" s="17"/>
      <c r="H4" s="17"/>
      <c r="I4" s="17"/>
      <c r="J4" s="17"/>
      <c r="K4" s="17"/>
      <c r="L4" s="17"/>
      <c r="M4" s="17"/>
      <c r="N4" s="131"/>
      <c r="O4" s="17"/>
      <c r="P4" s="17"/>
      <c r="Q4" s="17"/>
      <c r="R4" s="18"/>
      <c r="S4" s="10"/>
      <c r="T4" s="11"/>
    </row>
    <row r="5" spans="1:20" ht="6.75" customHeight="1">
      <c r="A5" s="7"/>
      <c r="B5" s="8"/>
      <c r="C5" s="1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9"/>
      <c r="S5" s="8"/>
      <c r="T5" s="20"/>
    </row>
    <row r="6" spans="1:20" ht="24" customHeight="1">
      <c r="A6" s="7"/>
      <c r="B6" s="8"/>
      <c r="C6" s="390" t="s">
        <v>167</v>
      </c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91"/>
      <c r="R6" s="1"/>
      <c r="S6" s="10"/>
      <c r="T6" s="11"/>
    </row>
    <row r="7" spans="1:20" ht="16.5" customHeight="1" thickBot="1">
      <c r="A7" s="21"/>
      <c r="B7" s="22"/>
      <c r="C7" s="23" t="s">
        <v>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5"/>
      <c r="R7" s="395" t="s">
        <v>27</v>
      </c>
      <c r="S7" s="396"/>
      <c r="T7" s="397"/>
    </row>
    <row r="8" ht="6" customHeight="1" thickBot="1" thickTop="1"/>
    <row r="9" spans="1:20" ht="18.75" customHeight="1" thickBot="1" thickTop="1">
      <c r="A9" s="398" t="s">
        <v>159</v>
      </c>
      <c r="B9" s="399"/>
      <c r="C9" s="399"/>
      <c r="D9" s="399"/>
      <c r="E9" s="399"/>
      <c r="F9" s="399"/>
      <c r="G9" s="399"/>
      <c r="H9" s="399"/>
      <c r="I9" s="400"/>
      <c r="J9" s="401" t="s">
        <v>62</v>
      </c>
      <c r="K9" s="402"/>
      <c r="L9" s="402"/>
      <c r="M9" s="402"/>
      <c r="N9" s="402"/>
      <c r="O9" s="402"/>
      <c r="P9" s="402"/>
      <c r="Q9" s="402"/>
      <c r="R9" s="402"/>
      <c r="S9" s="402"/>
      <c r="T9" s="403"/>
    </row>
    <row r="10" spans="1:20" ht="24.75" customHeight="1">
      <c r="A10" s="26"/>
      <c r="B10" s="27"/>
      <c r="C10" s="27"/>
      <c r="D10" s="27"/>
      <c r="E10" s="27"/>
      <c r="F10" s="413" t="s">
        <v>81</v>
      </c>
      <c r="G10" s="28" t="s">
        <v>82</v>
      </c>
      <c r="H10" s="28" t="s">
        <v>10</v>
      </c>
      <c r="I10" s="29" t="s">
        <v>78</v>
      </c>
      <c r="J10" s="416" t="s">
        <v>65</v>
      </c>
      <c r="K10" s="417"/>
      <c r="L10" s="30" t="s">
        <v>66</v>
      </c>
      <c r="M10" s="31"/>
      <c r="N10" s="32"/>
      <c r="O10" s="59" t="s">
        <v>67</v>
      </c>
      <c r="P10" s="31"/>
      <c r="Q10" s="32"/>
      <c r="R10" s="59" t="s">
        <v>15</v>
      </c>
      <c r="S10" s="70" t="s">
        <v>68</v>
      </c>
      <c r="T10" s="71"/>
    </row>
    <row r="11" spans="1:20" ht="14.25" customHeight="1">
      <c r="A11" s="421" t="s">
        <v>80</v>
      </c>
      <c r="B11" s="422"/>
      <c r="C11" s="422"/>
      <c r="D11" s="10"/>
      <c r="E11" s="10"/>
      <c r="F11" s="414"/>
      <c r="G11" s="34" t="s">
        <v>77</v>
      </c>
      <c r="H11" s="34" t="s">
        <v>11</v>
      </c>
      <c r="I11" s="35" t="s">
        <v>79</v>
      </c>
      <c r="J11" s="409" t="s">
        <v>69</v>
      </c>
      <c r="K11" s="411"/>
      <c r="L11" s="409" t="s">
        <v>69</v>
      </c>
      <c r="M11" s="410"/>
      <c r="N11" s="411"/>
      <c r="O11" s="409" t="s">
        <v>69</v>
      </c>
      <c r="P11" s="410"/>
      <c r="Q11" s="411"/>
      <c r="R11" s="409" t="s">
        <v>69</v>
      </c>
      <c r="S11" s="410"/>
      <c r="T11" s="412"/>
    </row>
    <row r="12" spans="1:20" ht="17.25" customHeight="1" thickBot="1">
      <c r="A12" s="36"/>
      <c r="B12" s="37"/>
      <c r="C12" s="37"/>
      <c r="D12" s="37"/>
      <c r="E12" s="37"/>
      <c r="F12" s="415"/>
      <c r="G12" s="38" t="s">
        <v>2</v>
      </c>
      <c r="H12" s="39" t="s">
        <v>1</v>
      </c>
      <c r="I12" s="38" t="s">
        <v>2</v>
      </c>
      <c r="J12" s="40" t="s">
        <v>70</v>
      </c>
      <c r="K12" s="41" t="s">
        <v>71</v>
      </c>
      <c r="L12" s="40" t="s">
        <v>70</v>
      </c>
      <c r="M12" s="41" t="s">
        <v>71</v>
      </c>
      <c r="N12" s="66" t="s">
        <v>0</v>
      </c>
      <c r="O12" s="40" t="s">
        <v>70</v>
      </c>
      <c r="P12" s="41" t="s">
        <v>71</v>
      </c>
      <c r="Q12" s="66" t="s">
        <v>0</v>
      </c>
      <c r="R12" s="40" t="s">
        <v>70</v>
      </c>
      <c r="S12" s="41" t="s">
        <v>71</v>
      </c>
      <c r="T12" s="51" t="s">
        <v>0</v>
      </c>
    </row>
    <row r="13" spans="1:20" ht="15.75" customHeight="1" thickTop="1">
      <c r="A13" s="88" t="s">
        <v>117</v>
      </c>
      <c r="B13" s="100"/>
      <c r="C13" s="100"/>
      <c r="D13" s="100"/>
      <c r="E13" s="100"/>
      <c r="F13" s="156">
        <v>2</v>
      </c>
      <c r="G13" s="42">
        <v>0.036</v>
      </c>
      <c r="H13" s="43">
        <v>1</v>
      </c>
      <c r="I13" s="47">
        <f>G13*H13</f>
        <v>0.036</v>
      </c>
      <c r="J13" s="44"/>
      <c r="K13" s="65"/>
      <c r="L13" s="44"/>
      <c r="M13" s="42"/>
      <c r="N13" s="42"/>
      <c r="O13" s="44"/>
      <c r="P13" s="42"/>
      <c r="Q13" s="42"/>
      <c r="R13" s="44">
        <f>I13</f>
        <v>0.036</v>
      </c>
      <c r="S13" s="42"/>
      <c r="T13" s="46"/>
    </row>
    <row r="14" spans="1:20" ht="15.75" customHeight="1">
      <c r="A14" s="88" t="s">
        <v>122</v>
      </c>
      <c r="B14" s="100"/>
      <c r="C14" s="100"/>
      <c r="D14" s="100"/>
      <c r="E14" s="100"/>
      <c r="F14" s="152">
        <v>4</v>
      </c>
      <c r="G14" s="42">
        <v>0.06</v>
      </c>
      <c r="H14" s="43">
        <v>1</v>
      </c>
      <c r="I14" s="47">
        <f>G14*H14</f>
        <v>0.06</v>
      </c>
      <c r="J14" s="44">
        <f>I14</f>
        <v>0.06</v>
      </c>
      <c r="K14" s="65"/>
      <c r="L14" s="44"/>
      <c r="M14" s="42"/>
      <c r="N14" s="42"/>
      <c r="O14" s="44"/>
      <c r="P14" s="42"/>
      <c r="Q14" s="42"/>
      <c r="R14" s="44"/>
      <c r="S14" s="42"/>
      <c r="T14" s="46"/>
    </row>
    <row r="15" spans="1:20" ht="15.75" customHeight="1">
      <c r="A15" s="88" t="s">
        <v>123</v>
      </c>
      <c r="B15" s="100"/>
      <c r="C15" s="100"/>
      <c r="D15" s="100"/>
      <c r="E15" s="100"/>
      <c r="F15" s="152">
        <v>4</v>
      </c>
      <c r="G15" s="42">
        <v>3</v>
      </c>
      <c r="H15" s="43">
        <v>0.8</v>
      </c>
      <c r="I15" s="47">
        <f>G15*H15</f>
        <v>2.4000000000000004</v>
      </c>
      <c r="J15" s="44">
        <f>+I15</f>
        <v>2.4000000000000004</v>
      </c>
      <c r="K15" s="65"/>
      <c r="L15" s="44">
        <f>I15</f>
        <v>2.4000000000000004</v>
      </c>
      <c r="M15" s="42"/>
      <c r="N15" s="42"/>
      <c r="O15" s="44">
        <f>I15</f>
        <v>2.4000000000000004</v>
      </c>
      <c r="P15" s="42"/>
      <c r="Q15" s="42"/>
      <c r="R15" s="44">
        <f>I15</f>
        <v>2.4000000000000004</v>
      </c>
      <c r="S15" s="42"/>
      <c r="T15" s="46"/>
    </row>
    <row r="16" spans="1:20" ht="15.75" customHeight="1">
      <c r="A16" s="106"/>
      <c r="B16" s="100"/>
      <c r="C16" s="100"/>
      <c r="D16" s="100"/>
      <c r="E16" s="100"/>
      <c r="F16" s="152"/>
      <c r="G16" s="42"/>
      <c r="H16" s="43"/>
      <c r="I16" s="47"/>
      <c r="J16" s="44"/>
      <c r="K16" s="65"/>
      <c r="L16" s="44"/>
      <c r="M16" s="42"/>
      <c r="N16" s="42"/>
      <c r="O16" s="44"/>
      <c r="P16" s="42"/>
      <c r="Q16" s="42"/>
      <c r="R16" s="44"/>
      <c r="S16" s="42"/>
      <c r="T16" s="46"/>
    </row>
    <row r="17" spans="1:20" ht="15.75" customHeight="1">
      <c r="A17" s="79"/>
      <c r="B17" s="100"/>
      <c r="C17" s="100"/>
      <c r="D17" s="100"/>
      <c r="E17" s="100"/>
      <c r="F17" s="152"/>
      <c r="G17" s="42"/>
      <c r="H17" s="43"/>
      <c r="I17" s="47"/>
      <c r="J17" s="44"/>
      <c r="K17" s="65"/>
      <c r="L17" s="44"/>
      <c r="M17" s="42"/>
      <c r="N17" s="42"/>
      <c r="O17" s="44"/>
      <c r="P17" s="42"/>
      <c r="Q17" s="42"/>
      <c r="R17" s="44"/>
      <c r="S17" s="42"/>
      <c r="T17" s="46"/>
    </row>
    <row r="18" spans="1:20" ht="15.75" customHeight="1">
      <c r="A18" s="106"/>
      <c r="B18" s="100"/>
      <c r="C18" s="100"/>
      <c r="D18" s="100"/>
      <c r="E18" s="100"/>
      <c r="F18" s="152"/>
      <c r="G18" s="42"/>
      <c r="H18" s="43"/>
      <c r="I18" s="47"/>
      <c r="J18" s="44"/>
      <c r="K18" s="65"/>
      <c r="L18" s="44"/>
      <c r="M18" s="42"/>
      <c r="N18" s="42"/>
      <c r="O18" s="44"/>
      <c r="P18" s="42"/>
      <c r="Q18" s="42"/>
      <c r="R18" s="44"/>
      <c r="S18" s="42"/>
      <c r="T18" s="46"/>
    </row>
    <row r="19" spans="1:20" ht="15.75" customHeight="1">
      <c r="A19" s="106"/>
      <c r="B19" s="100"/>
      <c r="C19" s="100"/>
      <c r="D19" s="100"/>
      <c r="E19" s="100"/>
      <c r="F19" s="152"/>
      <c r="G19" s="42"/>
      <c r="H19" s="43"/>
      <c r="I19" s="47"/>
      <c r="J19" s="44"/>
      <c r="K19" s="65"/>
      <c r="L19" s="44"/>
      <c r="M19" s="42"/>
      <c r="N19" s="42"/>
      <c r="O19" s="44"/>
      <c r="P19" s="42"/>
      <c r="Q19" s="42"/>
      <c r="R19" s="44"/>
      <c r="S19" s="42"/>
      <c r="T19" s="46"/>
    </row>
    <row r="20" spans="1:20" ht="15.75" customHeight="1">
      <c r="A20" s="107"/>
      <c r="B20" s="102"/>
      <c r="C20" s="102"/>
      <c r="D20" s="102"/>
      <c r="E20" s="102"/>
      <c r="F20" s="154"/>
      <c r="G20" s="42"/>
      <c r="H20" s="43"/>
      <c r="I20" s="47"/>
      <c r="J20" s="44"/>
      <c r="K20" s="65"/>
      <c r="L20" s="44"/>
      <c r="M20" s="42"/>
      <c r="N20" s="42"/>
      <c r="O20" s="44"/>
      <c r="P20" s="42"/>
      <c r="Q20" s="42"/>
      <c r="R20" s="44"/>
      <c r="S20" s="42"/>
      <c r="T20" s="46"/>
    </row>
    <row r="21" spans="1:20" ht="15.75" customHeight="1">
      <c r="A21" s="106"/>
      <c r="B21" s="100"/>
      <c r="C21" s="100"/>
      <c r="D21" s="100"/>
      <c r="E21" s="100"/>
      <c r="F21" s="152"/>
      <c r="G21" s="42"/>
      <c r="H21" s="43"/>
      <c r="I21" s="47"/>
      <c r="J21" s="44"/>
      <c r="K21" s="65"/>
      <c r="L21" s="44"/>
      <c r="M21" s="42"/>
      <c r="N21" s="42"/>
      <c r="O21" s="44"/>
      <c r="P21" s="42"/>
      <c r="Q21" s="42"/>
      <c r="R21" s="44"/>
      <c r="S21" s="42"/>
      <c r="T21" s="46"/>
    </row>
    <row r="22" spans="1:20" ht="15.75" customHeight="1">
      <c r="A22" s="83"/>
      <c r="B22" s="101"/>
      <c r="C22" s="101"/>
      <c r="D22" s="101"/>
      <c r="E22" s="101"/>
      <c r="F22" s="153"/>
      <c r="G22" s="42"/>
      <c r="H22" s="43"/>
      <c r="I22" s="47"/>
      <c r="J22" s="44"/>
      <c r="K22" s="65"/>
      <c r="L22" s="44"/>
      <c r="M22" s="42"/>
      <c r="N22" s="42"/>
      <c r="O22" s="44"/>
      <c r="P22" s="42"/>
      <c r="Q22" s="42"/>
      <c r="R22" s="44"/>
      <c r="S22" s="42"/>
      <c r="T22" s="46"/>
    </row>
    <row r="23" spans="1:20" ht="15.75" customHeight="1">
      <c r="A23" s="106"/>
      <c r="B23" s="100"/>
      <c r="C23" s="100"/>
      <c r="D23" s="100"/>
      <c r="E23" s="100"/>
      <c r="F23" s="152"/>
      <c r="G23" s="42"/>
      <c r="H23" s="43"/>
      <c r="I23" s="47"/>
      <c r="J23" s="44"/>
      <c r="K23" s="65"/>
      <c r="L23" s="44"/>
      <c r="M23" s="42"/>
      <c r="N23" s="42"/>
      <c r="O23" s="44"/>
      <c r="P23" s="42"/>
      <c r="Q23" s="42"/>
      <c r="R23" s="44"/>
      <c r="S23" s="42"/>
      <c r="T23" s="46"/>
    </row>
    <row r="24" spans="1:20" ht="15.75" customHeight="1">
      <c r="A24" s="106"/>
      <c r="B24" s="100"/>
      <c r="C24" s="100"/>
      <c r="D24" s="100"/>
      <c r="E24" s="100"/>
      <c r="F24" s="152"/>
      <c r="G24" s="42"/>
      <c r="H24" s="43"/>
      <c r="I24" s="47"/>
      <c r="J24" s="44"/>
      <c r="K24" s="65"/>
      <c r="L24" s="44"/>
      <c r="M24" s="42"/>
      <c r="N24" s="42"/>
      <c r="O24" s="44"/>
      <c r="P24" s="42"/>
      <c r="Q24" s="42"/>
      <c r="R24" s="44"/>
      <c r="S24" s="42"/>
      <c r="T24" s="46"/>
    </row>
    <row r="25" spans="1:20" ht="15.75" customHeight="1">
      <c r="A25" s="107"/>
      <c r="B25" s="102"/>
      <c r="C25" s="102"/>
      <c r="D25" s="102"/>
      <c r="E25" s="102"/>
      <c r="F25" s="154"/>
      <c r="G25" s="42"/>
      <c r="H25" s="43"/>
      <c r="I25" s="47"/>
      <c r="J25" s="44"/>
      <c r="K25" s="65"/>
      <c r="L25" s="44"/>
      <c r="M25" s="42"/>
      <c r="N25" s="42"/>
      <c r="O25" s="44"/>
      <c r="P25" s="42"/>
      <c r="Q25" s="42"/>
      <c r="R25" s="44"/>
      <c r="S25" s="42"/>
      <c r="T25" s="46"/>
    </row>
    <row r="26" spans="1:20" ht="15.75" customHeight="1">
      <c r="A26" s="106"/>
      <c r="B26" s="100"/>
      <c r="C26" s="100"/>
      <c r="D26" s="100"/>
      <c r="E26" s="100"/>
      <c r="F26" s="152"/>
      <c r="G26" s="42"/>
      <c r="H26" s="43"/>
      <c r="I26" s="47"/>
      <c r="J26" s="44"/>
      <c r="K26" s="65"/>
      <c r="L26" s="44"/>
      <c r="M26" s="42"/>
      <c r="N26" s="42"/>
      <c r="O26" s="44"/>
      <c r="P26" s="42"/>
      <c r="Q26" s="42"/>
      <c r="R26" s="44"/>
      <c r="S26" s="42"/>
      <c r="T26" s="46"/>
    </row>
    <row r="27" spans="1:20" ht="15.75" customHeight="1">
      <c r="A27" s="83"/>
      <c r="B27" s="101"/>
      <c r="C27" s="101"/>
      <c r="D27" s="101"/>
      <c r="E27" s="101"/>
      <c r="F27" s="153"/>
      <c r="G27" s="42"/>
      <c r="H27" s="43"/>
      <c r="I27" s="47"/>
      <c r="J27" s="44"/>
      <c r="K27" s="65"/>
      <c r="L27" s="44"/>
      <c r="M27" s="42"/>
      <c r="N27" s="42"/>
      <c r="O27" s="44"/>
      <c r="P27" s="42"/>
      <c r="Q27" s="42"/>
      <c r="R27" s="44"/>
      <c r="S27" s="42"/>
      <c r="T27" s="46"/>
    </row>
    <row r="28" spans="1:20" ht="15.75" customHeight="1">
      <c r="A28" s="106"/>
      <c r="B28" s="100"/>
      <c r="C28" s="100"/>
      <c r="D28" s="100"/>
      <c r="E28" s="100"/>
      <c r="F28" s="152"/>
      <c r="G28" s="42"/>
      <c r="H28" s="43"/>
      <c r="I28" s="47"/>
      <c r="J28" s="44"/>
      <c r="K28" s="65"/>
      <c r="L28" s="44"/>
      <c r="M28" s="42"/>
      <c r="N28" s="42"/>
      <c r="O28" s="44"/>
      <c r="P28" s="42"/>
      <c r="Q28" s="42"/>
      <c r="R28" s="44"/>
      <c r="S28" s="42"/>
      <c r="T28" s="46"/>
    </row>
    <row r="29" spans="1:20" ht="15.75" customHeight="1">
      <c r="A29" s="108"/>
      <c r="B29" s="100"/>
      <c r="C29" s="100"/>
      <c r="D29" s="100"/>
      <c r="E29" s="100"/>
      <c r="F29" s="152"/>
      <c r="G29" s="42"/>
      <c r="H29" s="43"/>
      <c r="I29" s="47"/>
      <c r="J29" s="44"/>
      <c r="K29" s="65"/>
      <c r="L29" s="44"/>
      <c r="M29" s="42"/>
      <c r="N29" s="42"/>
      <c r="O29" s="44"/>
      <c r="P29" s="42"/>
      <c r="Q29" s="42"/>
      <c r="R29" s="44"/>
      <c r="S29" s="42"/>
      <c r="T29" s="46"/>
    </row>
    <row r="30" spans="1:20" ht="15.75" customHeight="1">
      <c r="A30" s="106"/>
      <c r="B30" s="100"/>
      <c r="C30" s="100"/>
      <c r="D30" s="100"/>
      <c r="E30" s="100"/>
      <c r="F30" s="152"/>
      <c r="G30" s="42"/>
      <c r="H30" s="43"/>
      <c r="I30" s="47"/>
      <c r="J30" s="44"/>
      <c r="K30" s="65"/>
      <c r="L30" s="44"/>
      <c r="M30" s="42"/>
      <c r="N30" s="42"/>
      <c r="O30" s="44"/>
      <c r="P30" s="42"/>
      <c r="Q30" s="42"/>
      <c r="R30" s="44"/>
      <c r="S30" s="42"/>
      <c r="T30" s="46"/>
    </row>
    <row r="31" spans="1:20" ht="15.75" customHeight="1">
      <c r="A31" s="107"/>
      <c r="B31" s="102"/>
      <c r="C31" s="102"/>
      <c r="D31" s="102"/>
      <c r="E31" s="102"/>
      <c r="F31" s="154"/>
      <c r="G31" s="42"/>
      <c r="H31" s="43"/>
      <c r="I31" s="47"/>
      <c r="J31" s="44"/>
      <c r="K31" s="65"/>
      <c r="L31" s="44"/>
      <c r="M31" s="42"/>
      <c r="N31" s="42"/>
      <c r="O31" s="44"/>
      <c r="P31" s="42"/>
      <c r="Q31" s="42"/>
      <c r="R31" s="44"/>
      <c r="S31" s="42"/>
      <c r="T31" s="46"/>
    </row>
    <row r="32" spans="1:20" ht="15.75" customHeight="1">
      <c r="A32" s="79"/>
      <c r="B32" s="100"/>
      <c r="C32" s="100"/>
      <c r="D32" s="100"/>
      <c r="E32" s="100"/>
      <c r="F32" s="152"/>
      <c r="G32" s="42"/>
      <c r="H32" s="43"/>
      <c r="I32" s="47"/>
      <c r="J32" s="44"/>
      <c r="K32" s="65"/>
      <c r="L32" s="44"/>
      <c r="M32" s="42"/>
      <c r="N32" s="42"/>
      <c r="O32" s="44"/>
      <c r="P32" s="42"/>
      <c r="Q32" s="42"/>
      <c r="R32" s="44"/>
      <c r="S32" s="42"/>
      <c r="T32" s="46"/>
    </row>
    <row r="33" spans="1:20" ht="15.75" customHeight="1">
      <c r="A33" s="109"/>
      <c r="B33" s="101"/>
      <c r="C33" s="101"/>
      <c r="D33" s="101"/>
      <c r="E33" s="101"/>
      <c r="F33" s="153"/>
      <c r="G33" s="42"/>
      <c r="H33" s="43"/>
      <c r="I33" s="47"/>
      <c r="J33" s="44"/>
      <c r="K33" s="65"/>
      <c r="L33" s="44"/>
      <c r="M33" s="42"/>
      <c r="N33" s="42"/>
      <c r="O33" s="44"/>
      <c r="P33" s="42"/>
      <c r="Q33" s="42"/>
      <c r="R33" s="44"/>
      <c r="S33" s="42"/>
      <c r="T33" s="46"/>
    </row>
    <row r="34" spans="1:20" ht="15.75" customHeight="1">
      <c r="A34" s="106"/>
      <c r="B34" s="100"/>
      <c r="C34" s="100"/>
      <c r="D34" s="100"/>
      <c r="E34" s="100"/>
      <c r="F34" s="152"/>
      <c r="G34" s="42"/>
      <c r="H34" s="43"/>
      <c r="I34" s="47"/>
      <c r="J34" s="44"/>
      <c r="K34" s="65"/>
      <c r="L34" s="44"/>
      <c r="M34" s="42"/>
      <c r="N34" s="42"/>
      <c r="O34" s="44"/>
      <c r="P34" s="42"/>
      <c r="Q34" s="42"/>
      <c r="R34" s="44"/>
      <c r="S34" s="42"/>
      <c r="T34" s="46"/>
    </row>
    <row r="35" spans="1:20" ht="15.75" customHeight="1">
      <c r="A35" s="110"/>
      <c r="B35" s="102"/>
      <c r="C35" s="102"/>
      <c r="D35" s="102"/>
      <c r="E35" s="102"/>
      <c r="F35" s="154"/>
      <c r="G35" s="42"/>
      <c r="H35" s="43"/>
      <c r="I35" s="47"/>
      <c r="J35" s="44"/>
      <c r="K35" s="65"/>
      <c r="L35" s="44"/>
      <c r="M35" s="42"/>
      <c r="N35" s="42"/>
      <c r="O35" s="44"/>
      <c r="P35" s="42"/>
      <c r="Q35" s="42"/>
      <c r="R35" s="44"/>
      <c r="S35" s="42"/>
      <c r="T35" s="46"/>
    </row>
    <row r="36" spans="1:20" ht="15.75" customHeight="1">
      <c r="A36" s="79"/>
      <c r="B36" s="100"/>
      <c r="C36" s="100"/>
      <c r="D36" s="100"/>
      <c r="E36" s="100"/>
      <c r="F36" s="152"/>
      <c r="G36" s="67"/>
      <c r="H36" s="84"/>
      <c r="I36" s="45"/>
      <c r="J36" s="44"/>
      <c r="K36" s="65"/>
      <c r="L36" s="44"/>
      <c r="M36" s="42"/>
      <c r="N36" s="42"/>
      <c r="O36" s="44"/>
      <c r="P36" s="42"/>
      <c r="Q36" s="42"/>
      <c r="R36" s="44"/>
      <c r="S36" s="42"/>
      <c r="T36" s="46"/>
    </row>
    <row r="37" spans="1:20" ht="15.75" customHeight="1">
      <c r="A37" s="109"/>
      <c r="B37" s="101"/>
      <c r="C37" s="101"/>
      <c r="D37" s="101"/>
      <c r="E37" s="101"/>
      <c r="F37" s="153"/>
      <c r="G37" s="42"/>
      <c r="H37" s="43"/>
      <c r="I37" s="47"/>
      <c r="J37" s="44"/>
      <c r="K37" s="65"/>
      <c r="L37" s="44"/>
      <c r="M37" s="42"/>
      <c r="N37" s="42"/>
      <c r="O37" s="44"/>
      <c r="P37" s="42"/>
      <c r="Q37" s="42"/>
      <c r="R37" s="44"/>
      <c r="S37" s="42"/>
      <c r="T37" s="46"/>
    </row>
    <row r="38" spans="1:20" ht="15.75" customHeight="1">
      <c r="A38" s="106"/>
      <c r="B38" s="100"/>
      <c r="C38" s="100"/>
      <c r="D38" s="100"/>
      <c r="E38" s="100"/>
      <c r="F38" s="152"/>
      <c r="G38" s="42"/>
      <c r="H38" s="43"/>
      <c r="I38" s="47"/>
      <c r="J38" s="44"/>
      <c r="K38" s="65"/>
      <c r="L38" s="44"/>
      <c r="M38" s="42"/>
      <c r="N38" s="42"/>
      <c r="O38" s="44"/>
      <c r="P38" s="42"/>
      <c r="Q38" s="42"/>
      <c r="R38" s="44"/>
      <c r="S38" s="42"/>
      <c r="T38" s="46"/>
    </row>
    <row r="39" spans="1:20" ht="15.75" customHeight="1" thickBot="1">
      <c r="A39" s="111"/>
      <c r="B39" s="104"/>
      <c r="C39" s="104"/>
      <c r="D39" s="104"/>
      <c r="E39" s="104"/>
      <c r="F39" s="155"/>
      <c r="G39" s="48"/>
      <c r="H39" s="75"/>
      <c r="I39" s="62"/>
      <c r="J39" s="50"/>
      <c r="K39" s="49"/>
      <c r="L39" s="50"/>
      <c r="M39" s="48"/>
      <c r="N39" s="48"/>
      <c r="O39" s="50"/>
      <c r="P39" s="48"/>
      <c r="Q39" s="48"/>
      <c r="R39" s="50"/>
      <c r="S39" s="48"/>
      <c r="T39" s="51"/>
    </row>
    <row r="40" spans="10:11" ht="7.5" customHeight="1" thickBot="1" thickTop="1">
      <c r="J40" s="52"/>
      <c r="K40" s="64"/>
    </row>
    <row r="41" spans="1:20" ht="13.5" thickBot="1">
      <c r="A41" s="138" t="s">
        <v>19</v>
      </c>
      <c r="B41" s="139"/>
      <c r="C41" s="139"/>
      <c r="D41" s="139"/>
      <c r="E41" s="139"/>
      <c r="F41" s="140" t="s">
        <v>2</v>
      </c>
      <c r="G41" s="141">
        <f>SUM(G13:G39)</f>
        <v>3.096</v>
      </c>
      <c r="H41" s="142"/>
      <c r="I41" s="143">
        <f aca="true" t="shared" si="0" ref="I41:Q41">SUM(I13:I39)</f>
        <v>2.4960000000000004</v>
      </c>
      <c r="J41" s="144">
        <f t="shared" si="0"/>
        <v>2.4600000000000004</v>
      </c>
      <c r="K41" s="143">
        <f t="shared" si="0"/>
        <v>0</v>
      </c>
      <c r="L41" s="144">
        <f t="shared" si="0"/>
        <v>2.4000000000000004</v>
      </c>
      <c r="M41" s="141">
        <f t="shared" si="0"/>
        <v>0</v>
      </c>
      <c r="N41" s="141">
        <f t="shared" si="0"/>
        <v>0</v>
      </c>
      <c r="O41" s="144">
        <f t="shared" si="0"/>
        <v>2.4000000000000004</v>
      </c>
      <c r="P41" s="141">
        <f t="shared" si="0"/>
        <v>0</v>
      </c>
      <c r="Q41" s="141">
        <f t="shared" si="0"/>
        <v>0</v>
      </c>
      <c r="R41" s="144">
        <f>SUM(R13:R39)</f>
        <v>2.4360000000000004</v>
      </c>
      <c r="S41" s="141">
        <f>SUM(S13:S39)</f>
        <v>0</v>
      </c>
      <c r="T41" s="146">
        <f>SUM(T13:T39)</f>
        <v>0</v>
      </c>
    </row>
    <row r="42" spans="10:11" ht="18.75" customHeight="1">
      <c r="J42" s="53"/>
      <c r="K42" s="53"/>
    </row>
    <row r="43" spans="1:20" ht="15">
      <c r="A43" s="9"/>
      <c r="B43" s="10"/>
      <c r="C43" s="10"/>
      <c r="D43" s="10"/>
      <c r="E43" s="10"/>
      <c r="F43" s="10" t="s">
        <v>88</v>
      </c>
      <c r="G43" s="10"/>
      <c r="H43" s="10"/>
      <c r="J43" s="8"/>
      <c r="K43" s="63"/>
      <c r="L43" s="8"/>
      <c r="M43" s="8"/>
      <c r="N43" s="8"/>
      <c r="O43" s="8"/>
      <c r="P43" s="8"/>
      <c r="Q43" s="8"/>
      <c r="R43" s="85"/>
      <c r="S43" s="10"/>
      <c r="T43" s="10"/>
    </row>
    <row r="44" spans="1:24" ht="15">
      <c r="A44" s="10"/>
      <c r="B44" s="10"/>
      <c r="C44" s="10"/>
      <c r="D44" s="10"/>
      <c r="E44" s="10"/>
      <c r="F44" s="85"/>
      <c r="G44" s="159" t="s">
        <v>50</v>
      </c>
      <c r="H44" s="95" t="s">
        <v>89</v>
      </c>
      <c r="J44" s="8"/>
      <c r="K44" s="63"/>
      <c r="L44" s="8"/>
      <c r="M44" s="8"/>
      <c r="N44" s="8"/>
      <c r="O44" s="8"/>
      <c r="P44" s="8"/>
      <c r="Q44" s="8"/>
      <c r="R44" s="85"/>
      <c r="S44" s="8"/>
      <c r="T44" s="8"/>
      <c r="W44" s="56"/>
      <c r="X44" s="56"/>
    </row>
    <row r="45" spans="1:20" ht="15">
      <c r="A45" s="8"/>
      <c r="B45" s="8"/>
      <c r="C45" s="8"/>
      <c r="D45" s="8"/>
      <c r="E45" s="8"/>
      <c r="F45" s="85"/>
      <c r="G45" s="159" t="s">
        <v>51</v>
      </c>
      <c r="H45" s="95" t="s">
        <v>90</v>
      </c>
      <c r="J45" s="8"/>
      <c r="K45" s="63"/>
      <c r="L45" s="8"/>
      <c r="M45" s="8"/>
      <c r="N45" s="8"/>
      <c r="O45" s="8"/>
      <c r="P45" s="8"/>
      <c r="Q45" s="8"/>
      <c r="R45" s="85"/>
      <c r="S45" s="8"/>
      <c r="T45" s="8"/>
    </row>
    <row r="46" spans="1:20" ht="13.5" customHeight="1">
      <c r="A46" s="8"/>
      <c r="B46" s="8"/>
      <c r="C46" s="8"/>
      <c r="D46" s="8"/>
      <c r="E46" s="8"/>
      <c r="F46" s="85"/>
      <c r="G46" s="159" t="s">
        <v>52</v>
      </c>
      <c r="H46" s="95" t="s">
        <v>91</v>
      </c>
      <c r="J46" s="8"/>
      <c r="K46" s="63"/>
      <c r="L46" s="8"/>
      <c r="M46" s="8"/>
      <c r="N46" s="8"/>
      <c r="O46" s="8"/>
      <c r="P46" s="8"/>
      <c r="Q46" s="8"/>
      <c r="R46" s="85"/>
      <c r="S46" s="8"/>
      <c r="T46" s="8"/>
    </row>
    <row r="47" spans="1:20" ht="12.75" customHeight="1">
      <c r="A47" s="8"/>
      <c r="B47" s="8"/>
      <c r="C47" s="8"/>
      <c r="D47" s="8"/>
      <c r="E47" s="8"/>
      <c r="F47" s="85"/>
      <c r="G47" s="159" t="s">
        <v>53</v>
      </c>
      <c r="H47" s="95" t="s">
        <v>92</v>
      </c>
      <c r="J47" s="8"/>
      <c r="K47" s="74"/>
      <c r="L47" s="8"/>
      <c r="M47" s="8"/>
      <c r="N47" s="8"/>
      <c r="O47" s="8"/>
      <c r="P47" s="8"/>
      <c r="Q47" s="8"/>
      <c r="R47" s="85"/>
      <c r="S47" s="8"/>
      <c r="T47" s="8"/>
    </row>
    <row r="48" spans="1:22" ht="12.75" customHeight="1">
      <c r="A48" s="8"/>
      <c r="B48" s="87"/>
      <c r="C48" s="87"/>
      <c r="D48" s="87"/>
      <c r="E48" s="87"/>
      <c r="F48" s="85"/>
      <c r="G48" s="85"/>
      <c r="H48" s="85"/>
      <c r="J48" s="8"/>
      <c r="K48" s="63"/>
      <c r="L48" s="8"/>
      <c r="M48" s="8"/>
      <c r="N48" s="63"/>
      <c r="O48" s="57"/>
      <c r="P48" s="8"/>
      <c r="Q48" s="8"/>
      <c r="R48" s="85"/>
      <c r="S48" s="86"/>
      <c r="V48" s="8"/>
    </row>
    <row r="49" spans="10:20" ht="18.75" customHeight="1">
      <c r="J49" s="8"/>
      <c r="K49" s="8"/>
      <c r="L49" s="8"/>
      <c r="M49" s="8"/>
      <c r="N49" s="8"/>
      <c r="O49" s="8"/>
      <c r="P49" s="8"/>
      <c r="Q49" s="8"/>
      <c r="R49" s="8"/>
      <c r="S49" s="58"/>
      <c r="T49" s="8"/>
    </row>
  </sheetData>
  <sheetProtection/>
  <mergeCells count="12">
    <mergeCell ref="R2:T2"/>
    <mergeCell ref="J10:K10"/>
    <mergeCell ref="C6:Q6"/>
    <mergeCell ref="F10:F12"/>
    <mergeCell ref="J11:K11"/>
    <mergeCell ref="R7:T7"/>
    <mergeCell ref="L11:N11"/>
    <mergeCell ref="O11:Q11"/>
    <mergeCell ref="R11:T11"/>
    <mergeCell ref="A9:I9"/>
    <mergeCell ref="J9:T9"/>
    <mergeCell ref="A11:C11"/>
  </mergeCells>
  <printOptions horizontalCentered="1"/>
  <pageMargins left="0.4724409448818898" right="0.5118110236220472" top="0.5905511811023623" bottom="0.3937007874015748" header="0.5118110236220472" footer="0.3937007874015748"/>
  <pageSetup fitToHeight="1" fitToWidth="1" horizontalDpi="300" verticalDpi="3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zoomScale="70" zoomScaleNormal="70" zoomScalePageLayoutView="0" workbookViewId="0" topLeftCell="A1">
      <selection activeCell="C6" sqref="C6:Q6"/>
    </sheetView>
  </sheetViews>
  <sheetFormatPr defaultColWidth="11.421875" defaultRowHeight="12.75"/>
  <cols>
    <col min="1" max="2" width="11.421875" style="6" customWidth="1"/>
    <col min="3" max="5" width="2.8515625" style="6" customWidth="1"/>
    <col min="6" max="6" width="5.7109375" style="6" customWidth="1"/>
    <col min="7" max="7" width="8.57421875" style="6" bestFit="1" customWidth="1"/>
    <col min="8" max="8" width="7.28125" style="6" bestFit="1" customWidth="1"/>
    <col min="9" max="9" width="7.8515625" style="6" bestFit="1" customWidth="1"/>
    <col min="10" max="10" width="11.7109375" style="6" bestFit="1" customWidth="1"/>
    <col min="11" max="11" width="10.7109375" style="6" bestFit="1" customWidth="1"/>
    <col min="12" max="12" width="11.7109375" style="6" bestFit="1" customWidth="1"/>
    <col min="13" max="13" width="10.7109375" style="6" bestFit="1" customWidth="1"/>
    <col min="14" max="14" width="10.28125" style="6" bestFit="1" customWidth="1"/>
    <col min="15" max="15" width="11.7109375" style="6" bestFit="1" customWidth="1"/>
    <col min="16" max="16" width="10.7109375" style="6" bestFit="1" customWidth="1"/>
    <col min="17" max="17" width="10.28125" style="6" bestFit="1" customWidth="1"/>
    <col min="18" max="18" width="11.7109375" style="6" bestFit="1" customWidth="1"/>
    <col min="19" max="19" width="10.7109375" style="6" bestFit="1" customWidth="1"/>
    <col min="20" max="20" width="10.28125" style="6" bestFit="1" customWidth="1"/>
    <col min="21" max="22" width="11.421875" style="6" customWidth="1"/>
    <col min="23" max="23" width="16.57421875" style="6" customWidth="1"/>
    <col min="24" max="16384" width="11.421875" style="6" customWidth="1"/>
  </cols>
  <sheetData>
    <row r="1" spans="1:20" ht="13.5" thickTop="1">
      <c r="A1" s="2"/>
      <c r="B1" s="3"/>
      <c r="C1" s="173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5"/>
      <c r="O1" s="3"/>
      <c r="P1" s="3"/>
      <c r="Q1" s="3"/>
      <c r="R1" s="4"/>
      <c r="S1" s="3"/>
      <c r="T1" s="5"/>
    </row>
    <row r="2" spans="1:20" ht="26.25">
      <c r="A2" s="7"/>
      <c r="B2" s="8"/>
      <c r="C2" s="172"/>
      <c r="D2" s="149"/>
      <c r="E2" s="149"/>
      <c r="F2" s="9"/>
      <c r="G2" s="9"/>
      <c r="H2" s="9"/>
      <c r="I2" s="9"/>
      <c r="J2" s="9"/>
      <c r="K2" s="9"/>
      <c r="L2" s="9"/>
      <c r="M2" s="9"/>
      <c r="N2" s="176"/>
      <c r="O2" s="9"/>
      <c r="P2" s="9"/>
      <c r="Q2" s="9"/>
      <c r="R2" s="387"/>
      <c r="S2" s="388"/>
      <c r="T2" s="389"/>
    </row>
    <row r="3" spans="1:20" ht="13.5" thickBot="1">
      <c r="A3" s="7"/>
      <c r="B3" s="8"/>
      <c r="C3" s="19"/>
      <c r="D3" s="8"/>
      <c r="E3" s="8"/>
      <c r="F3" s="8"/>
      <c r="G3" s="8"/>
      <c r="H3" s="8"/>
      <c r="I3" s="8"/>
      <c r="J3" s="8"/>
      <c r="K3" s="8"/>
      <c r="L3" s="8"/>
      <c r="M3" s="8"/>
      <c r="N3" s="55"/>
      <c r="O3" s="13"/>
      <c r="P3" s="13"/>
      <c r="Q3" s="13"/>
      <c r="R3" s="12"/>
      <c r="S3" s="14"/>
      <c r="T3" s="15"/>
    </row>
    <row r="4" spans="1:20" ht="18" thickBot="1">
      <c r="A4" s="7"/>
      <c r="B4" s="8"/>
      <c r="C4" s="16"/>
      <c r="D4" s="150"/>
      <c r="E4" s="150"/>
      <c r="F4" s="17"/>
      <c r="G4" s="17"/>
      <c r="H4" s="17"/>
      <c r="I4" s="17"/>
      <c r="J4" s="17"/>
      <c r="K4" s="17"/>
      <c r="L4" s="17"/>
      <c r="M4" s="17"/>
      <c r="N4" s="131"/>
      <c r="O4" s="17"/>
      <c r="P4" s="17"/>
      <c r="Q4" s="17"/>
      <c r="R4" s="18"/>
      <c r="S4" s="10"/>
      <c r="T4" s="11"/>
    </row>
    <row r="5" spans="1:20" ht="6.75" customHeight="1">
      <c r="A5" s="7"/>
      <c r="B5" s="8"/>
      <c r="C5" s="1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9"/>
      <c r="S5" s="8"/>
      <c r="T5" s="20"/>
    </row>
    <row r="6" spans="1:20" ht="24" customHeight="1">
      <c r="A6" s="7"/>
      <c r="B6" s="8"/>
      <c r="C6" s="390" t="s">
        <v>167</v>
      </c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91"/>
      <c r="R6" s="1"/>
      <c r="S6" s="10"/>
      <c r="T6" s="11"/>
    </row>
    <row r="7" spans="1:20" ht="16.5" customHeight="1" thickBot="1">
      <c r="A7" s="21"/>
      <c r="B7" s="22"/>
      <c r="C7" s="23" t="s">
        <v>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5"/>
      <c r="R7" s="395" t="s">
        <v>27</v>
      </c>
      <c r="S7" s="396"/>
      <c r="T7" s="397"/>
    </row>
    <row r="8" ht="6" customHeight="1" thickBot="1" thickTop="1"/>
    <row r="9" spans="1:20" ht="18.75" customHeight="1" thickBot="1" thickTop="1">
      <c r="A9" s="423" t="s">
        <v>153</v>
      </c>
      <c r="B9" s="424"/>
      <c r="C9" s="424"/>
      <c r="D9" s="424"/>
      <c r="E9" s="424"/>
      <c r="F9" s="424"/>
      <c r="G9" s="424"/>
      <c r="H9" s="424"/>
      <c r="I9" s="425"/>
      <c r="J9" s="353" t="s">
        <v>62</v>
      </c>
      <c r="K9" s="323"/>
      <c r="L9" s="323"/>
      <c r="M9" s="323"/>
      <c r="N9" s="323"/>
      <c r="O9" s="323"/>
      <c r="P9" s="323"/>
      <c r="Q9" s="323"/>
      <c r="R9" s="323"/>
      <c r="S9" s="323"/>
      <c r="T9" s="275"/>
    </row>
    <row r="10" spans="1:20" ht="24.75" customHeight="1">
      <c r="A10" s="309"/>
      <c r="B10" s="288"/>
      <c r="C10" s="288"/>
      <c r="D10" s="288"/>
      <c r="E10" s="288"/>
      <c r="F10" s="392" t="s">
        <v>81</v>
      </c>
      <c r="G10" s="310" t="s">
        <v>82</v>
      </c>
      <c r="H10" s="310" t="s">
        <v>10</v>
      </c>
      <c r="I10" s="311" t="s">
        <v>78</v>
      </c>
      <c r="J10" s="375" t="s">
        <v>65</v>
      </c>
      <c r="K10" s="376"/>
      <c r="L10" s="223" t="s">
        <v>66</v>
      </c>
      <c r="M10" s="224"/>
      <c r="N10" s="225"/>
      <c r="O10" s="226" t="s">
        <v>67</v>
      </c>
      <c r="P10" s="224"/>
      <c r="Q10" s="225"/>
      <c r="R10" s="226" t="s">
        <v>15</v>
      </c>
      <c r="S10" s="227" t="s">
        <v>68</v>
      </c>
      <c r="T10" s="228"/>
    </row>
    <row r="11" spans="1:20" ht="14.25" customHeight="1">
      <c r="A11" s="407" t="s">
        <v>80</v>
      </c>
      <c r="B11" s="408"/>
      <c r="C11" s="408"/>
      <c r="D11" s="206"/>
      <c r="E11" s="206"/>
      <c r="F11" s="393"/>
      <c r="G11" s="232" t="s">
        <v>77</v>
      </c>
      <c r="H11" s="232" t="s">
        <v>11</v>
      </c>
      <c r="I11" s="231" t="s">
        <v>79</v>
      </c>
      <c r="J11" s="362" t="s">
        <v>69</v>
      </c>
      <c r="K11" s="364"/>
      <c r="L11" s="362" t="s">
        <v>69</v>
      </c>
      <c r="M11" s="363"/>
      <c r="N11" s="364"/>
      <c r="O11" s="362" t="s">
        <v>69</v>
      </c>
      <c r="P11" s="363"/>
      <c r="Q11" s="364"/>
      <c r="R11" s="362" t="s">
        <v>69</v>
      </c>
      <c r="S11" s="363"/>
      <c r="T11" s="380"/>
    </row>
    <row r="12" spans="1:20" ht="17.25" customHeight="1" thickBot="1">
      <c r="A12" s="312"/>
      <c r="B12" s="313"/>
      <c r="C12" s="313"/>
      <c r="D12" s="313"/>
      <c r="E12" s="313"/>
      <c r="F12" s="394"/>
      <c r="G12" s="314" t="s">
        <v>2</v>
      </c>
      <c r="H12" s="315" t="s">
        <v>1</v>
      </c>
      <c r="I12" s="314" t="s">
        <v>2</v>
      </c>
      <c r="J12" s="233" t="s">
        <v>70</v>
      </c>
      <c r="K12" s="155" t="s">
        <v>71</v>
      </c>
      <c r="L12" s="233" t="s">
        <v>70</v>
      </c>
      <c r="M12" s="155" t="s">
        <v>71</v>
      </c>
      <c r="N12" s="234" t="s">
        <v>0</v>
      </c>
      <c r="O12" s="233" t="s">
        <v>70</v>
      </c>
      <c r="P12" s="155" t="s">
        <v>71</v>
      </c>
      <c r="Q12" s="234" t="s">
        <v>0</v>
      </c>
      <c r="R12" s="233" t="s">
        <v>70</v>
      </c>
      <c r="S12" s="155" t="s">
        <v>71</v>
      </c>
      <c r="T12" s="235" t="s">
        <v>0</v>
      </c>
    </row>
    <row r="13" spans="1:20" ht="15.75" customHeight="1" thickTop="1">
      <c r="A13" s="321" t="s">
        <v>117</v>
      </c>
      <c r="B13" s="100"/>
      <c r="C13" s="100"/>
      <c r="D13" s="100"/>
      <c r="E13" s="100"/>
      <c r="F13" s="156">
        <v>2</v>
      </c>
      <c r="G13" s="185">
        <v>0.10799999999999998</v>
      </c>
      <c r="H13" s="318">
        <v>1</v>
      </c>
      <c r="I13" s="344">
        <f>+G13*H13</f>
        <v>0.10799999999999998</v>
      </c>
      <c r="J13" s="182"/>
      <c r="K13" s="264"/>
      <c r="L13" s="182">
        <f>I13</f>
        <v>0.10799999999999998</v>
      </c>
      <c r="M13" s="185"/>
      <c r="N13" s="185"/>
      <c r="O13" s="182">
        <f>I13</f>
        <v>0.10799999999999998</v>
      </c>
      <c r="P13" s="185"/>
      <c r="Q13" s="185"/>
      <c r="R13" s="182">
        <f>I13</f>
        <v>0.10799999999999998</v>
      </c>
      <c r="S13" s="185"/>
      <c r="T13" s="265"/>
    </row>
    <row r="14" spans="1:20" ht="15.75" customHeight="1">
      <c r="A14" s="339" t="s">
        <v>113</v>
      </c>
      <c r="B14" s="340"/>
      <c r="C14" s="340"/>
      <c r="D14" s="350"/>
      <c r="E14" s="350"/>
      <c r="F14" s="153">
        <v>3</v>
      </c>
      <c r="G14" s="342">
        <v>2</v>
      </c>
      <c r="H14" s="343">
        <v>0.1</v>
      </c>
      <c r="I14" s="344">
        <f>+G14*H14</f>
        <v>0.2</v>
      </c>
      <c r="J14" s="342"/>
      <c r="K14" s="345"/>
      <c r="L14" s="346"/>
      <c r="M14" s="342">
        <v>0</v>
      </c>
      <c r="N14" s="342">
        <f>+I14</f>
        <v>0.2</v>
      </c>
      <c r="O14" s="346"/>
      <c r="P14" s="342">
        <v>0</v>
      </c>
      <c r="Q14" s="342">
        <f>+I14</f>
        <v>0.2</v>
      </c>
      <c r="R14" s="346"/>
      <c r="S14" s="342">
        <v>0</v>
      </c>
      <c r="T14" s="347">
        <f>+I14</f>
        <v>0.2</v>
      </c>
    </row>
    <row r="15" spans="1:20" ht="15.75" customHeight="1">
      <c r="A15" s="349"/>
      <c r="B15" s="100"/>
      <c r="C15" s="100"/>
      <c r="D15" s="100"/>
      <c r="E15" s="100"/>
      <c r="F15" s="152"/>
      <c r="G15" s="322"/>
      <c r="H15" s="324"/>
      <c r="I15" s="183"/>
      <c r="J15" s="182"/>
      <c r="K15" s="264"/>
      <c r="L15" s="182"/>
      <c r="M15" s="185"/>
      <c r="N15" s="185"/>
      <c r="O15" s="182"/>
      <c r="P15" s="185"/>
      <c r="Q15" s="185"/>
      <c r="R15" s="182"/>
      <c r="S15" s="185"/>
      <c r="T15" s="265"/>
    </row>
    <row r="16" spans="1:20" ht="15.75" customHeight="1">
      <c r="A16" s="349"/>
      <c r="B16" s="100"/>
      <c r="C16" s="100"/>
      <c r="D16" s="100"/>
      <c r="E16" s="100"/>
      <c r="F16" s="152"/>
      <c r="G16" s="185"/>
      <c r="H16" s="318"/>
      <c r="I16" s="183"/>
      <c r="J16" s="182"/>
      <c r="K16" s="264"/>
      <c r="L16" s="182"/>
      <c r="M16" s="185"/>
      <c r="N16" s="185"/>
      <c r="O16" s="182"/>
      <c r="P16" s="185"/>
      <c r="Q16" s="185"/>
      <c r="R16" s="182"/>
      <c r="S16" s="185"/>
      <c r="T16" s="265"/>
    </row>
    <row r="17" spans="1:20" ht="15.75" customHeight="1">
      <c r="A17" s="348"/>
      <c r="B17" s="100"/>
      <c r="C17" s="100"/>
      <c r="D17" s="100"/>
      <c r="E17" s="100"/>
      <c r="F17" s="152"/>
      <c r="G17" s="185"/>
      <c r="H17" s="318"/>
      <c r="I17" s="183"/>
      <c r="J17" s="182"/>
      <c r="K17" s="264"/>
      <c r="L17" s="182"/>
      <c r="M17" s="185"/>
      <c r="N17" s="185"/>
      <c r="O17" s="182"/>
      <c r="P17" s="185"/>
      <c r="Q17" s="185"/>
      <c r="R17" s="182"/>
      <c r="S17" s="185"/>
      <c r="T17" s="265"/>
    </row>
    <row r="18" spans="1:20" ht="15.75" customHeight="1">
      <c r="A18" s="349"/>
      <c r="B18" s="100"/>
      <c r="C18" s="100"/>
      <c r="D18" s="100"/>
      <c r="E18" s="100"/>
      <c r="F18" s="152"/>
      <c r="G18" s="185"/>
      <c r="H18" s="318"/>
      <c r="I18" s="183"/>
      <c r="J18" s="182"/>
      <c r="K18" s="264"/>
      <c r="L18" s="182"/>
      <c r="M18" s="185"/>
      <c r="N18" s="185"/>
      <c r="O18" s="182"/>
      <c r="P18" s="185"/>
      <c r="Q18" s="185"/>
      <c r="R18" s="182"/>
      <c r="S18" s="185"/>
      <c r="T18" s="265"/>
    </row>
    <row r="19" spans="1:20" ht="15.75" customHeight="1">
      <c r="A19" s="349"/>
      <c r="B19" s="100"/>
      <c r="C19" s="100"/>
      <c r="D19" s="100"/>
      <c r="E19" s="100"/>
      <c r="F19" s="152"/>
      <c r="G19" s="185"/>
      <c r="H19" s="318"/>
      <c r="I19" s="183"/>
      <c r="J19" s="182"/>
      <c r="K19" s="264"/>
      <c r="L19" s="182"/>
      <c r="M19" s="185"/>
      <c r="N19" s="185"/>
      <c r="O19" s="182"/>
      <c r="P19" s="185"/>
      <c r="Q19" s="185"/>
      <c r="R19" s="182"/>
      <c r="S19" s="185"/>
      <c r="T19" s="265"/>
    </row>
    <row r="20" spans="1:20" ht="15.75" customHeight="1">
      <c r="A20" s="110"/>
      <c r="B20" s="102"/>
      <c r="C20" s="102"/>
      <c r="D20" s="102"/>
      <c r="E20" s="102"/>
      <c r="F20" s="154"/>
      <c r="G20" s="185"/>
      <c r="H20" s="318"/>
      <c r="I20" s="183"/>
      <c r="J20" s="182"/>
      <c r="K20" s="264"/>
      <c r="L20" s="182"/>
      <c r="M20" s="185"/>
      <c r="N20" s="185"/>
      <c r="O20" s="182"/>
      <c r="P20" s="185"/>
      <c r="Q20" s="185"/>
      <c r="R20" s="182"/>
      <c r="S20" s="185"/>
      <c r="T20" s="265"/>
    </row>
    <row r="21" spans="1:20" ht="15.75" customHeight="1">
      <c r="A21" s="106"/>
      <c r="B21" s="100"/>
      <c r="C21" s="100"/>
      <c r="D21" s="100"/>
      <c r="E21" s="100"/>
      <c r="F21" s="152"/>
      <c r="G21" s="42"/>
      <c r="H21" s="43"/>
      <c r="I21" s="47"/>
      <c r="J21" s="44"/>
      <c r="K21" s="65"/>
      <c r="L21" s="44"/>
      <c r="M21" s="42"/>
      <c r="N21" s="42"/>
      <c r="O21" s="44"/>
      <c r="P21" s="42"/>
      <c r="Q21" s="42"/>
      <c r="R21" s="44"/>
      <c r="S21" s="42"/>
      <c r="T21" s="46"/>
    </row>
    <row r="22" spans="1:20" ht="15.75" customHeight="1">
      <c r="A22" s="83"/>
      <c r="B22" s="101"/>
      <c r="C22" s="101"/>
      <c r="D22" s="101"/>
      <c r="E22" s="101"/>
      <c r="F22" s="153"/>
      <c r="G22" s="42"/>
      <c r="H22" s="43"/>
      <c r="I22" s="47"/>
      <c r="J22" s="44"/>
      <c r="K22" s="65"/>
      <c r="L22" s="44"/>
      <c r="M22" s="42"/>
      <c r="N22" s="42"/>
      <c r="O22" s="44"/>
      <c r="P22" s="42"/>
      <c r="Q22" s="42"/>
      <c r="R22" s="44"/>
      <c r="S22" s="42"/>
      <c r="T22" s="46"/>
    </row>
    <row r="23" spans="1:20" ht="15.75" customHeight="1">
      <c r="A23" s="106"/>
      <c r="B23" s="100"/>
      <c r="C23" s="100"/>
      <c r="D23" s="100"/>
      <c r="E23" s="100"/>
      <c r="F23" s="152"/>
      <c r="G23" s="42"/>
      <c r="H23" s="43"/>
      <c r="I23" s="47"/>
      <c r="J23" s="44"/>
      <c r="K23" s="65"/>
      <c r="L23" s="44"/>
      <c r="M23" s="42"/>
      <c r="N23" s="42"/>
      <c r="O23" s="44"/>
      <c r="P23" s="42"/>
      <c r="Q23" s="42"/>
      <c r="R23" s="44"/>
      <c r="S23" s="42"/>
      <c r="T23" s="46"/>
    </row>
    <row r="24" spans="1:20" ht="15.75" customHeight="1">
      <c r="A24" s="106"/>
      <c r="B24" s="100"/>
      <c r="C24" s="100"/>
      <c r="D24" s="100"/>
      <c r="E24" s="100"/>
      <c r="F24" s="152"/>
      <c r="G24" s="42"/>
      <c r="H24" s="43"/>
      <c r="I24" s="47"/>
      <c r="J24" s="44"/>
      <c r="K24" s="65"/>
      <c r="L24" s="44"/>
      <c r="M24" s="42"/>
      <c r="N24" s="42"/>
      <c r="O24" s="44"/>
      <c r="P24" s="42"/>
      <c r="Q24" s="42"/>
      <c r="R24" s="44"/>
      <c r="S24" s="42"/>
      <c r="T24" s="46"/>
    </row>
    <row r="25" spans="1:20" ht="15.75" customHeight="1">
      <c r="A25" s="107"/>
      <c r="B25" s="102"/>
      <c r="C25" s="102"/>
      <c r="D25" s="102"/>
      <c r="E25" s="102"/>
      <c r="F25" s="154"/>
      <c r="G25" s="42"/>
      <c r="H25" s="43"/>
      <c r="I25" s="47"/>
      <c r="J25" s="44"/>
      <c r="K25" s="65"/>
      <c r="L25" s="44"/>
      <c r="M25" s="42"/>
      <c r="N25" s="42"/>
      <c r="O25" s="44"/>
      <c r="P25" s="42"/>
      <c r="Q25" s="42"/>
      <c r="R25" s="44"/>
      <c r="S25" s="42"/>
      <c r="T25" s="46"/>
    </row>
    <row r="26" spans="1:20" ht="15.75" customHeight="1">
      <c r="A26" s="106"/>
      <c r="B26" s="100"/>
      <c r="C26" s="100"/>
      <c r="D26" s="100"/>
      <c r="E26" s="100"/>
      <c r="F26" s="152"/>
      <c r="G26" s="42"/>
      <c r="H26" s="43"/>
      <c r="I26" s="47"/>
      <c r="J26" s="44"/>
      <c r="K26" s="65"/>
      <c r="L26" s="44"/>
      <c r="M26" s="42"/>
      <c r="N26" s="42"/>
      <c r="O26" s="44"/>
      <c r="P26" s="42"/>
      <c r="Q26" s="42"/>
      <c r="R26" s="44"/>
      <c r="S26" s="42"/>
      <c r="T26" s="46"/>
    </row>
    <row r="27" spans="1:20" ht="15.75" customHeight="1">
      <c r="A27" s="83"/>
      <c r="B27" s="101"/>
      <c r="C27" s="101"/>
      <c r="D27" s="101"/>
      <c r="E27" s="101"/>
      <c r="F27" s="153"/>
      <c r="G27" s="42"/>
      <c r="H27" s="43"/>
      <c r="I27" s="47"/>
      <c r="J27" s="44"/>
      <c r="K27" s="65"/>
      <c r="L27" s="44"/>
      <c r="M27" s="42"/>
      <c r="N27" s="42"/>
      <c r="O27" s="44"/>
      <c r="P27" s="42"/>
      <c r="Q27" s="42"/>
      <c r="R27" s="44"/>
      <c r="S27" s="42"/>
      <c r="T27" s="46"/>
    </row>
    <row r="28" spans="1:20" ht="15.75" customHeight="1">
      <c r="A28" s="106"/>
      <c r="B28" s="100"/>
      <c r="C28" s="100"/>
      <c r="D28" s="100"/>
      <c r="E28" s="100"/>
      <c r="F28" s="152"/>
      <c r="G28" s="42"/>
      <c r="H28" s="43"/>
      <c r="I28" s="47"/>
      <c r="J28" s="44"/>
      <c r="K28" s="65"/>
      <c r="L28" s="44"/>
      <c r="M28" s="42"/>
      <c r="N28" s="42"/>
      <c r="O28" s="44"/>
      <c r="P28" s="42"/>
      <c r="Q28" s="42"/>
      <c r="R28" s="44"/>
      <c r="S28" s="42"/>
      <c r="T28" s="46"/>
    </row>
    <row r="29" spans="1:20" ht="15.75" customHeight="1">
      <c r="A29" s="108"/>
      <c r="B29" s="100"/>
      <c r="C29" s="100"/>
      <c r="D29" s="100"/>
      <c r="E29" s="100"/>
      <c r="F29" s="152"/>
      <c r="G29" s="42"/>
      <c r="H29" s="43"/>
      <c r="I29" s="47"/>
      <c r="J29" s="44"/>
      <c r="K29" s="65"/>
      <c r="L29" s="44"/>
      <c r="M29" s="42"/>
      <c r="N29" s="42"/>
      <c r="O29" s="44"/>
      <c r="P29" s="42"/>
      <c r="Q29" s="42"/>
      <c r="R29" s="44"/>
      <c r="S29" s="42"/>
      <c r="T29" s="46"/>
    </row>
    <row r="30" spans="1:20" ht="15.75" customHeight="1">
      <c r="A30" s="106"/>
      <c r="B30" s="100"/>
      <c r="C30" s="100"/>
      <c r="D30" s="100"/>
      <c r="E30" s="100"/>
      <c r="F30" s="152"/>
      <c r="G30" s="42"/>
      <c r="H30" s="43"/>
      <c r="I30" s="47"/>
      <c r="J30" s="44"/>
      <c r="K30" s="65"/>
      <c r="L30" s="44"/>
      <c r="M30" s="42"/>
      <c r="N30" s="42"/>
      <c r="O30" s="44"/>
      <c r="P30" s="42"/>
      <c r="Q30" s="42"/>
      <c r="R30" s="44"/>
      <c r="S30" s="42"/>
      <c r="T30" s="46"/>
    </row>
    <row r="31" spans="1:20" ht="15.75" customHeight="1">
      <c r="A31" s="107"/>
      <c r="B31" s="102"/>
      <c r="C31" s="102"/>
      <c r="D31" s="102"/>
      <c r="E31" s="102"/>
      <c r="F31" s="154"/>
      <c r="G31" s="42"/>
      <c r="H31" s="43"/>
      <c r="I31" s="47"/>
      <c r="J31" s="44"/>
      <c r="K31" s="65"/>
      <c r="L31" s="44"/>
      <c r="M31" s="42"/>
      <c r="N31" s="42"/>
      <c r="O31" s="44"/>
      <c r="P31" s="42"/>
      <c r="Q31" s="42"/>
      <c r="R31" s="44"/>
      <c r="S31" s="42"/>
      <c r="T31" s="46"/>
    </row>
    <row r="32" spans="1:20" ht="15.75" customHeight="1">
      <c r="A32" s="79"/>
      <c r="B32" s="100"/>
      <c r="C32" s="100"/>
      <c r="D32" s="100"/>
      <c r="E32" s="100"/>
      <c r="F32" s="152"/>
      <c r="G32" s="42"/>
      <c r="H32" s="43"/>
      <c r="I32" s="47"/>
      <c r="J32" s="44"/>
      <c r="K32" s="65"/>
      <c r="L32" s="44"/>
      <c r="M32" s="42"/>
      <c r="N32" s="42"/>
      <c r="O32" s="44"/>
      <c r="P32" s="42"/>
      <c r="Q32" s="42"/>
      <c r="R32" s="44"/>
      <c r="S32" s="42"/>
      <c r="T32" s="46"/>
    </row>
    <row r="33" spans="1:20" ht="15.75" customHeight="1">
      <c r="A33" s="109"/>
      <c r="B33" s="101"/>
      <c r="C33" s="101"/>
      <c r="D33" s="101"/>
      <c r="E33" s="101"/>
      <c r="F33" s="153"/>
      <c r="G33" s="42"/>
      <c r="H33" s="43"/>
      <c r="I33" s="47"/>
      <c r="J33" s="44"/>
      <c r="K33" s="65"/>
      <c r="L33" s="44"/>
      <c r="M33" s="42"/>
      <c r="N33" s="42"/>
      <c r="O33" s="44"/>
      <c r="P33" s="42"/>
      <c r="Q33" s="42"/>
      <c r="R33" s="44"/>
      <c r="S33" s="42"/>
      <c r="T33" s="46"/>
    </row>
    <row r="34" spans="1:20" ht="15.75" customHeight="1">
      <c r="A34" s="106"/>
      <c r="B34" s="100"/>
      <c r="C34" s="100"/>
      <c r="D34" s="100"/>
      <c r="E34" s="100"/>
      <c r="F34" s="152"/>
      <c r="G34" s="42"/>
      <c r="H34" s="43"/>
      <c r="I34" s="47"/>
      <c r="J34" s="44"/>
      <c r="K34" s="65"/>
      <c r="L34" s="44"/>
      <c r="M34" s="42"/>
      <c r="N34" s="42"/>
      <c r="O34" s="44"/>
      <c r="P34" s="42"/>
      <c r="Q34" s="42"/>
      <c r="R34" s="44"/>
      <c r="S34" s="42"/>
      <c r="T34" s="46"/>
    </row>
    <row r="35" spans="1:20" ht="15.75" customHeight="1">
      <c r="A35" s="110"/>
      <c r="B35" s="102"/>
      <c r="C35" s="102"/>
      <c r="D35" s="102"/>
      <c r="E35" s="102"/>
      <c r="F35" s="154"/>
      <c r="G35" s="42"/>
      <c r="H35" s="43"/>
      <c r="I35" s="47"/>
      <c r="J35" s="44"/>
      <c r="K35" s="65"/>
      <c r="L35" s="44"/>
      <c r="M35" s="42"/>
      <c r="N35" s="42"/>
      <c r="O35" s="44"/>
      <c r="P35" s="42"/>
      <c r="Q35" s="42"/>
      <c r="R35" s="44"/>
      <c r="S35" s="42"/>
      <c r="T35" s="46"/>
    </row>
    <row r="36" spans="1:20" ht="15.75" customHeight="1">
      <c r="A36" s="79"/>
      <c r="B36" s="100"/>
      <c r="C36" s="100"/>
      <c r="D36" s="100"/>
      <c r="E36" s="100"/>
      <c r="F36" s="152"/>
      <c r="G36" s="67"/>
      <c r="H36" s="84"/>
      <c r="I36" s="45"/>
      <c r="J36" s="44"/>
      <c r="K36" s="65"/>
      <c r="L36" s="44"/>
      <c r="M36" s="42"/>
      <c r="N36" s="42"/>
      <c r="O36" s="44"/>
      <c r="P36" s="42"/>
      <c r="Q36" s="42"/>
      <c r="R36" s="44"/>
      <c r="S36" s="42"/>
      <c r="T36" s="46"/>
    </row>
    <row r="37" spans="1:20" ht="15.75" customHeight="1">
      <c r="A37" s="109"/>
      <c r="B37" s="101"/>
      <c r="C37" s="101"/>
      <c r="D37" s="101"/>
      <c r="E37" s="101"/>
      <c r="F37" s="153"/>
      <c r="G37" s="42"/>
      <c r="H37" s="43"/>
      <c r="I37" s="47"/>
      <c r="J37" s="44"/>
      <c r="K37" s="65"/>
      <c r="L37" s="44"/>
      <c r="M37" s="42"/>
      <c r="N37" s="42"/>
      <c r="O37" s="44"/>
      <c r="P37" s="42"/>
      <c r="Q37" s="42"/>
      <c r="R37" s="44"/>
      <c r="S37" s="42"/>
      <c r="T37" s="46"/>
    </row>
    <row r="38" spans="1:20" ht="15.75" customHeight="1">
      <c r="A38" s="106"/>
      <c r="B38" s="100"/>
      <c r="C38" s="100"/>
      <c r="D38" s="100"/>
      <c r="E38" s="100"/>
      <c r="F38" s="152"/>
      <c r="G38" s="42"/>
      <c r="H38" s="43"/>
      <c r="I38" s="47"/>
      <c r="J38" s="44"/>
      <c r="K38" s="65"/>
      <c r="L38" s="44"/>
      <c r="M38" s="42"/>
      <c r="N38" s="42"/>
      <c r="O38" s="44"/>
      <c r="P38" s="42"/>
      <c r="Q38" s="42"/>
      <c r="R38" s="44"/>
      <c r="S38" s="42"/>
      <c r="T38" s="46"/>
    </row>
    <row r="39" spans="1:20" ht="15.75" customHeight="1" thickBot="1">
      <c r="A39" s="111"/>
      <c r="B39" s="104"/>
      <c r="C39" s="104"/>
      <c r="D39" s="104"/>
      <c r="E39" s="104"/>
      <c r="F39" s="155"/>
      <c r="G39" s="48"/>
      <c r="H39" s="75"/>
      <c r="I39" s="62"/>
      <c r="J39" s="50"/>
      <c r="K39" s="49"/>
      <c r="L39" s="50"/>
      <c r="M39" s="48"/>
      <c r="N39" s="48"/>
      <c r="O39" s="50"/>
      <c r="P39" s="48"/>
      <c r="Q39" s="48"/>
      <c r="R39" s="50"/>
      <c r="S39" s="48"/>
      <c r="T39" s="51"/>
    </row>
    <row r="40" spans="10:11" ht="7.5" customHeight="1" thickBot="1" thickTop="1">
      <c r="J40" s="52"/>
      <c r="K40" s="64"/>
    </row>
    <row r="41" spans="1:20" ht="13.5" thickBot="1">
      <c r="A41" s="138" t="s">
        <v>19</v>
      </c>
      <c r="B41" s="139"/>
      <c r="C41" s="139"/>
      <c r="D41" s="139"/>
      <c r="E41" s="139"/>
      <c r="F41" s="140" t="s">
        <v>2</v>
      </c>
      <c r="G41" s="141">
        <f>SUM(G13:G39)</f>
        <v>2.108</v>
      </c>
      <c r="H41" s="142"/>
      <c r="I41" s="143">
        <f aca="true" t="shared" si="0" ref="I41:Q41">SUM(I13:I39)</f>
        <v>0.308</v>
      </c>
      <c r="J41" s="144">
        <f t="shared" si="0"/>
        <v>0</v>
      </c>
      <c r="K41" s="143">
        <f t="shared" si="0"/>
        <v>0</v>
      </c>
      <c r="L41" s="144">
        <f t="shared" si="0"/>
        <v>0.10799999999999998</v>
      </c>
      <c r="M41" s="141">
        <f t="shared" si="0"/>
        <v>0</v>
      </c>
      <c r="N41" s="141">
        <f t="shared" si="0"/>
        <v>0.2</v>
      </c>
      <c r="O41" s="144">
        <f t="shared" si="0"/>
        <v>0.10799999999999998</v>
      </c>
      <c r="P41" s="141">
        <f t="shared" si="0"/>
        <v>0</v>
      </c>
      <c r="Q41" s="141">
        <f t="shared" si="0"/>
        <v>0.2</v>
      </c>
      <c r="R41" s="144">
        <f>SUM(R13:R39)</f>
        <v>0.10799999999999998</v>
      </c>
      <c r="S41" s="141">
        <f>SUM(S13:S39)</f>
        <v>0</v>
      </c>
      <c r="T41" s="146">
        <f>SUM(T13:T39)</f>
        <v>0.2</v>
      </c>
    </row>
    <row r="42" spans="10:11" ht="18.75" customHeight="1">
      <c r="J42" s="53"/>
      <c r="K42" s="53"/>
    </row>
    <row r="43" spans="1:20" ht="15">
      <c r="A43" s="9"/>
      <c r="B43" s="10"/>
      <c r="C43" s="10"/>
      <c r="D43" s="10"/>
      <c r="E43" s="10"/>
      <c r="F43" s="10" t="s">
        <v>88</v>
      </c>
      <c r="G43" s="10"/>
      <c r="H43" s="10"/>
      <c r="J43" s="8"/>
      <c r="K43" s="63"/>
      <c r="L43" s="8"/>
      <c r="M43" s="8"/>
      <c r="N43" s="8"/>
      <c r="O43" s="8"/>
      <c r="P43" s="8"/>
      <c r="Q43" s="8"/>
      <c r="R43" s="85"/>
      <c r="S43" s="10"/>
      <c r="T43" s="10"/>
    </row>
    <row r="44" spans="1:24" ht="15">
      <c r="A44" s="10"/>
      <c r="B44" s="10"/>
      <c r="C44" s="10"/>
      <c r="D44" s="10"/>
      <c r="E44" s="10"/>
      <c r="F44" s="85"/>
      <c r="G44" s="159" t="s">
        <v>50</v>
      </c>
      <c r="H44" s="95" t="s">
        <v>89</v>
      </c>
      <c r="J44" s="8"/>
      <c r="K44" s="63"/>
      <c r="L44" s="8"/>
      <c r="M44" s="8"/>
      <c r="N44" s="8"/>
      <c r="O44" s="8"/>
      <c r="P44" s="8"/>
      <c r="Q44" s="8"/>
      <c r="R44" s="85"/>
      <c r="S44" s="8"/>
      <c r="T44" s="8"/>
      <c r="W44" s="56"/>
      <c r="X44" s="56"/>
    </row>
    <row r="45" spans="1:20" ht="15">
      <c r="A45" s="8"/>
      <c r="B45" s="8"/>
      <c r="C45" s="8"/>
      <c r="D45" s="8"/>
      <c r="E45" s="8"/>
      <c r="F45" s="85"/>
      <c r="G45" s="159" t="s">
        <v>51</v>
      </c>
      <c r="H45" s="95" t="s">
        <v>90</v>
      </c>
      <c r="J45" s="8"/>
      <c r="K45" s="63"/>
      <c r="L45" s="8"/>
      <c r="M45" s="8"/>
      <c r="N45" s="8"/>
      <c r="O45" s="8"/>
      <c r="P45" s="8"/>
      <c r="Q45" s="8"/>
      <c r="R45" s="85"/>
      <c r="S45" s="8"/>
      <c r="T45" s="8"/>
    </row>
    <row r="46" spans="1:20" ht="13.5" customHeight="1">
      <c r="A46" s="8"/>
      <c r="B46" s="8"/>
      <c r="C46" s="8"/>
      <c r="D46" s="8"/>
      <c r="E46" s="8"/>
      <c r="F46" s="85"/>
      <c r="G46" s="159" t="s">
        <v>52</v>
      </c>
      <c r="H46" s="95" t="s">
        <v>91</v>
      </c>
      <c r="J46" s="8"/>
      <c r="K46" s="63"/>
      <c r="L46" s="8"/>
      <c r="M46" s="8"/>
      <c r="N46" s="8"/>
      <c r="O46" s="8"/>
      <c r="P46" s="8"/>
      <c r="Q46" s="8"/>
      <c r="R46" s="85"/>
      <c r="S46" s="8"/>
      <c r="T46" s="8"/>
    </row>
    <row r="47" spans="1:20" ht="12.75" customHeight="1">
      <c r="A47" s="8"/>
      <c r="B47" s="8"/>
      <c r="C47" s="8"/>
      <c r="D47" s="8"/>
      <c r="E47" s="8"/>
      <c r="F47" s="85"/>
      <c r="G47" s="159" t="s">
        <v>53</v>
      </c>
      <c r="H47" s="95" t="s">
        <v>92</v>
      </c>
      <c r="J47" s="8"/>
      <c r="K47" s="74"/>
      <c r="L47" s="8"/>
      <c r="M47" s="8"/>
      <c r="N47" s="8"/>
      <c r="O47" s="8"/>
      <c r="P47" s="8"/>
      <c r="Q47" s="8"/>
      <c r="R47" s="85"/>
      <c r="S47" s="8"/>
      <c r="T47" s="8"/>
    </row>
    <row r="48" spans="1:22" ht="12.75" customHeight="1">
      <c r="A48" s="8"/>
      <c r="B48" s="87"/>
      <c r="C48" s="87"/>
      <c r="D48" s="87"/>
      <c r="E48" s="87"/>
      <c r="F48" s="85"/>
      <c r="G48" s="85"/>
      <c r="H48" s="85"/>
      <c r="J48" s="8"/>
      <c r="K48" s="63"/>
      <c r="L48" s="8"/>
      <c r="M48" s="8"/>
      <c r="N48" s="63"/>
      <c r="O48" s="57"/>
      <c r="P48" s="8"/>
      <c r="Q48" s="8"/>
      <c r="R48" s="85"/>
      <c r="S48" s="86"/>
      <c r="V48" s="8"/>
    </row>
    <row r="49" spans="10:20" ht="18.75" customHeight="1">
      <c r="J49" s="8"/>
      <c r="K49" s="8"/>
      <c r="L49" s="8"/>
      <c r="M49" s="8"/>
      <c r="N49" s="8"/>
      <c r="O49" s="8"/>
      <c r="P49" s="8"/>
      <c r="Q49" s="8"/>
      <c r="R49" s="8"/>
      <c r="S49" s="58"/>
      <c r="T49" s="8"/>
    </row>
  </sheetData>
  <sheetProtection/>
  <mergeCells count="12">
    <mergeCell ref="R2:T2"/>
    <mergeCell ref="R7:T7"/>
    <mergeCell ref="J9:T9"/>
    <mergeCell ref="J10:K10"/>
    <mergeCell ref="C6:Q6"/>
    <mergeCell ref="A9:I9"/>
    <mergeCell ref="F10:F12"/>
    <mergeCell ref="L11:N11"/>
    <mergeCell ref="O11:Q11"/>
    <mergeCell ref="R11:T11"/>
    <mergeCell ref="J11:K11"/>
    <mergeCell ref="A11:C11"/>
  </mergeCells>
  <printOptions/>
  <pageMargins left="0.7480314960629921" right="0.7480314960629921" top="0.28" bottom="0.32" header="0.28" footer="0.17"/>
  <pageSetup fitToHeight="1" fitToWidth="1" horizontalDpi="300" verticalDpi="3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zoomScale="70" zoomScaleNormal="70" zoomScalePageLayoutView="0" workbookViewId="0" topLeftCell="A1">
      <selection activeCell="C6" sqref="C6:Q6"/>
    </sheetView>
  </sheetViews>
  <sheetFormatPr defaultColWidth="11.421875" defaultRowHeight="12.75"/>
  <cols>
    <col min="1" max="2" width="11.421875" style="6" customWidth="1"/>
    <col min="3" max="5" width="2.8515625" style="6" customWidth="1"/>
    <col min="6" max="6" width="5.7109375" style="6" customWidth="1"/>
    <col min="7" max="7" width="8.57421875" style="6" bestFit="1" customWidth="1"/>
    <col min="8" max="8" width="7.28125" style="6" bestFit="1" customWidth="1"/>
    <col min="9" max="9" width="7.8515625" style="6" bestFit="1" customWidth="1"/>
    <col min="10" max="10" width="11.7109375" style="6" bestFit="1" customWidth="1"/>
    <col min="11" max="11" width="10.7109375" style="6" bestFit="1" customWidth="1"/>
    <col min="12" max="12" width="11.7109375" style="6" bestFit="1" customWidth="1"/>
    <col min="13" max="13" width="10.7109375" style="6" bestFit="1" customWidth="1"/>
    <col min="14" max="14" width="10.28125" style="6" bestFit="1" customWidth="1"/>
    <col min="15" max="15" width="11.7109375" style="6" bestFit="1" customWidth="1"/>
    <col min="16" max="16" width="10.7109375" style="6" bestFit="1" customWidth="1"/>
    <col min="17" max="17" width="10.28125" style="6" bestFit="1" customWidth="1"/>
    <col min="18" max="18" width="11.7109375" style="6" bestFit="1" customWidth="1"/>
    <col min="19" max="19" width="10.7109375" style="6" bestFit="1" customWidth="1"/>
    <col min="20" max="20" width="10.28125" style="6" bestFit="1" customWidth="1"/>
    <col min="21" max="22" width="11.421875" style="6" customWidth="1"/>
    <col min="23" max="23" width="16.57421875" style="6" customWidth="1"/>
    <col min="24" max="16384" width="11.421875" style="6" customWidth="1"/>
  </cols>
  <sheetData>
    <row r="1" spans="1:20" ht="13.5" thickTop="1">
      <c r="A1" s="2"/>
      <c r="B1" s="3"/>
      <c r="C1" s="173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5"/>
      <c r="O1" s="3"/>
      <c r="P1" s="3"/>
      <c r="Q1" s="3"/>
      <c r="R1" s="4"/>
      <c r="S1" s="3"/>
      <c r="T1" s="5"/>
    </row>
    <row r="2" spans="1:20" ht="26.25">
      <c r="A2" s="7"/>
      <c r="B2" s="8"/>
      <c r="C2" s="172"/>
      <c r="D2" s="149"/>
      <c r="E2" s="149"/>
      <c r="F2" s="9"/>
      <c r="G2" s="9"/>
      <c r="H2" s="9"/>
      <c r="I2" s="9"/>
      <c r="J2" s="9"/>
      <c r="K2" s="9"/>
      <c r="L2" s="9"/>
      <c r="M2" s="9"/>
      <c r="N2" s="176"/>
      <c r="O2" s="9"/>
      <c r="P2" s="9"/>
      <c r="Q2" s="9"/>
      <c r="R2" s="387"/>
      <c r="S2" s="388"/>
      <c r="T2" s="389"/>
    </row>
    <row r="3" spans="1:20" ht="13.5" thickBot="1">
      <c r="A3" s="7"/>
      <c r="B3" s="8"/>
      <c r="C3" s="19"/>
      <c r="D3" s="8"/>
      <c r="E3" s="8"/>
      <c r="F3" s="8"/>
      <c r="G3" s="8"/>
      <c r="H3" s="8"/>
      <c r="I3" s="8"/>
      <c r="J3" s="8"/>
      <c r="K3" s="8"/>
      <c r="L3" s="8"/>
      <c r="M3" s="8"/>
      <c r="N3" s="55"/>
      <c r="O3" s="13"/>
      <c r="P3" s="13"/>
      <c r="Q3" s="13"/>
      <c r="R3" s="12"/>
      <c r="S3" s="14"/>
      <c r="T3" s="15"/>
    </row>
    <row r="4" spans="1:20" ht="18" thickBot="1">
      <c r="A4" s="7"/>
      <c r="B4" s="8"/>
      <c r="C4" s="16"/>
      <c r="D4" s="150"/>
      <c r="E4" s="150"/>
      <c r="F4" s="17"/>
      <c r="G4" s="17"/>
      <c r="H4" s="17"/>
      <c r="I4" s="17"/>
      <c r="J4" s="17"/>
      <c r="K4" s="17"/>
      <c r="L4" s="17"/>
      <c r="M4" s="17"/>
      <c r="N4" s="131"/>
      <c r="O4" s="17"/>
      <c r="P4" s="17"/>
      <c r="Q4" s="17"/>
      <c r="R4" s="18"/>
      <c r="S4" s="10"/>
      <c r="T4" s="11"/>
    </row>
    <row r="5" spans="1:20" ht="6.75" customHeight="1">
      <c r="A5" s="7"/>
      <c r="B5" s="8"/>
      <c r="C5" s="1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9"/>
      <c r="S5" s="8"/>
      <c r="T5" s="20"/>
    </row>
    <row r="6" spans="1:20" ht="24" customHeight="1">
      <c r="A6" s="7"/>
      <c r="B6" s="8"/>
      <c r="C6" s="390" t="s">
        <v>167</v>
      </c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91"/>
      <c r="R6" s="1"/>
      <c r="S6" s="10"/>
      <c r="T6" s="11"/>
    </row>
    <row r="7" spans="1:20" ht="16.5" customHeight="1" thickBot="1">
      <c r="A7" s="21"/>
      <c r="B7" s="22"/>
      <c r="C7" s="23" t="s">
        <v>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5"/>
      <c r="R7" s="395" t="s">
        <v>27</v>
      </c>
      <c r="S7" s="396"/>
      <c r="T7" s="397"/>
    </row>
    <row r="8" ht="6" customHeight="1" thickBot="1" thickTop="1"/>
    <row r="9" spans="1:20" ht="18.75" customHeight="1" thickBot="1" thickTop="1">
      <c r="A9" s="423" t="s">
        <v>160</v>
      </c>
      <c r="B9" s="399"/>
      <c r="C9" s="399"/>
      <c r="D9" s="399"/>
      <c r="E9" s="399"/>
      <c r="F9" s="399"/>
      <c r="G9" s="399"/>
      <c r="H9" s="399"/>
      <c r="I9" s="400"/>
      <c r="J9" s="401" t="s">
        <v>62</v>
      </c>
      <c r="K9" s="402"/>
      <c r="L9" s="402"/>
      <c r="M9" s="402"/>
      <c r="N9" s="402"/>
      <c r="O9" s="402"/>
      <c r="P9" s="402"/>
      <c r="Q9" s="402"/>
      <c r="R9" s="402"/>
      <c r="S9" s="402"/>
      <c r="T9" s="403"/>
    </row>
    <row r="10" spans="1:20" ht="24.75" customHeight="1">
      <c r="A10" s="309"/>
      <c r="B10" s="288"/>
      <c r="C10" s="288"/>
      <c r="D10" s="288"/>
      <c r="E10" s="288"/>
      <c r="F10" s="392" t="s">
        <v>81</v>
      </c>
      <c r="G10" s="310" t="s">
        <v>82</v>
      </c>
      <c r="H10" s="310" t="s">
        <v>10</v>
      </c>
      <c r="I10" s="311" t="s">
        <v>78</v>
      </c>
      <c r="J10" s="375" t="s">
        <v>65</v>
      </c>
      <c r="K10" s="376"/>
      <c r="L10" s="30" t="s">
        <v>66</v>
      </c>
      <c r="M10" s="31"/>
      <c r="N10" s="32"/>
      <c r="O10" s="59" t="s">
        <v>67</v>
      </c>
      <c r="P10" s="31"/>
      <c r="Q10" s="32"/>
      <c r="R10" s="59" t="s">
        <v>15</v>
      </c>
      <c r="S10" s="70" t="s">
        <v>68</v>
      </c>
      <c r="T10" s="71"/>
    </row>
    <row r="11" spans="1:20" ht="14.25" customHeight="1">
      <c r="A11" s="407" t="s">
        <v>80</v>
      </c>
      <c r="B11" s="408"/>
      <c r="C11" s="408"/>
      <c r="D11" s="206"/>
      <c r="E11" s="206"/>
      <c r="F11" s="393"/>
      <c r="G11" s="232" t="s">
        <v>77</v>
      </c>
      <c r="H11" s="232" t="s">
        <v>11</v>
      </c>
      <c r="I11" s="231" t="s">
        <v>79</v>
      </c>
      <c r="J11" s="362" t="s">
        <v>69</v>
      </c>
      <c r="K11" s="364"/>
      <c r="L11" s="409" t="s">
        <v>69</v>
      </c>
      <c r="M11" s="410"/>
      <c r="N11" s="411"/>
      <c r="O11" s="409" t="s">
        <v>69</v>
      </c>
      <c r="P11" s="410"/>
      <c r="Q11" s="411"/>
      <c r="R11" s="409" t="s">
        <v>69</v>
      </c>
      <c r="S11" s="410"/>
      <c r="T11" s="412"/>
    </row>
    <row r="12" spans="1:20" ht="17.25" customHeight="1" thickBot="1">
      <c r="A12" s="312"/>
      <c r="B12" s="313"/>
      <c r="C12" s="313"/>
      <c r="D12" s="313"/>
      <c r="E12" s="313"/>
      <c r="F12" s="394"/>
      <c r="G12" s="314" t="s">
        <v>2</v>
      </c>
      <c r="H12" s="315" t="s">
        <v>1</v>
      </c>
      <c r="I12" s="314" t="s">
        <v>2</v>
      </c>
      <c r="J12" s="233" t="s">
        <v>70</v>
      </c>
      <c r="K12" s="155" t="s">
        <v>71</v>
      </c>
      <c r="L12" s="40" t="s">
        <v>70</v>
      </c>
      <c r="M12" s="41" t="s">
        <v>71</v>
      </c>
      <c r="N12" s="66" t="s">
        <v>0</v>
      </c>
      <c r="O12" s="40" t="s">
        <v>70</v>
      </c>
      <c r="P12" s="41" t="s">
        <v>71</v>
      </c>
      <c r="Q12" s="66" t="s">
        <v>0</v>
      </c>
      <c r="R12" s="40" t="s">
        <v>70</v>
      </c>
      <c r="S12" s="41" t="s">
        <v>71</v>
      </c>
      <c r="T12" s="51" t="s">
        <v>0</v>
      </c>
    </row>
    <row r="13" spans="1:20" ht="15.75" customHeight="1" thickTop="1">
      <c r="A13" s="321" t="s">
        <v>110</v>
      </c>
      <c r="B13" s="100"/>
      <c r="C13" s="100"/>
      <c r="D13" s="100"/>
      <c r="E13" s="100"/>
      <c r="F13" s="156">
        <v>2</v>
      </c>
      <c r="G13" s="185">
        <f>2*0.072</f>
        <v>0.144</v>
      </c>
      <c r="H13" s="318">
        <v>1</v>
      </c>
      <c r="I13" s="183">
        <f>G13*H13</f>
        <v>0.144</v>
      </c>
      <c r="J13" s="182"/>
      <c r="K13" s="264"/>
      <c r="L13" s="44"/>
      <c r="M13" s="42"/>
      <c r="N13" s="42">
        <f>+I13</f>
        <v>0.144</v>
      </c>
      <c r="O13" s="44"/>
      <c r="P13" s="42"/>
      <c r="Q13" s="42">
        <f>+I13</f>
        <v>0.144</v>
      </c>
      <c r="R13" s="44"/>
      <c r="S13" s="42"/>
      <c r="T13" s="46">
        <f>+I13</f>
        <v>0.144</v>
      </c>
    </row>
    <row r="14" spans="1:20" ht="15.75" customHeight="1">
      <c r="A14" s="325" t="s">
        <v>31</v>
      </c>
      <c r="B14" s="102"/>
      <c r="C14" s="102"/>
      <c r="D14" s="102"/>
      <c r="E14" s="102"/>
      <c r="F14" s="154">
        <v>2</v>
      </c>
      <c r="G14" s="185">
        <v>0</v>
      </c>
      <c r="H14" s="318">
        <v>0.9</v>
      </c>
      <c r="I14" s="328">
        <f>G14*H14</f>
        <v>0</v>
      </c>
      <c r="J14" s="329"/>
      <c r="K14" s="351"/>
      <c r="L14" s="96"/>
      <c r="M14" s="67"/>
      <c r="N14" s="67"/>
      <c r="O14" s="96"/>
      <c r="P14" s="67">
        <f>+I14</f>
        <v>0</v>
      </c>
      <c r="Q14" s="67"/>
      <c r="R14" s="96"/>
      <c r="S14" s="67"/>
      <c r="T14" s="97"/>
    </row>
    <row r="15" spans="1:20" ht="15.75" customHeight="1">
      <c r="A15" s="339" t="s">
        <v>115</v>
      </c>
      <c r="B15" s="100"/>
      <c r="C15" s="100"/>
      <c r="D15" s="100"/>
      <c r="E15" s="100"/>
      <c r="F15" s="152">
        <v>4</v>
      </c>
      <c r="G15" s="322">
        <f>2*0.018</f>
        <v>0.036</v>
      </c>
      <c r="H15" s="324">
        <v>1</v>
      </c>
      <c r="I15" s="328">
        <f>G15*H15</f>
        <v>0.036</v>
      </c>
      <c r="J15" s="182">
        <f>+I15</f>
        <v>0.036</v>
      </c>
      <c r="K15" s="264"/>
      <c r="L15" s="44"/>
      <c r="M15" s="42"/>
      <c r="N15" s="42"/>
      <c r="O15" s="44"/>
      <c r="P15" s="42"/>
      <c r="Q15" s="42"/>
      <c r="R15" s="44"/>
      <c r="S15" s="42"/>
      <c r="T15" s="46"/>
    </row>
    <row r="16" spans="1:20" ht="15.75" customHeight="1">
      <c r="A16" s="349"/>
      <c r="B16" s="100"/>
      <c r="C16" s="100"/>
      <c r="D16" s="100"/>
      <c r="E16" s="100"/>
      <c r="F16" s="152"/>
      <c r="G16" s="185"/>
      <c r="H16" s="318"/>
      <c r="I16" s="183"/>
      <c r="J16" s="182"/>
      <c r="K16" s="264"/>
      <c r="L16" s="44"/>
      <c r="M16" s="42"/>
      <c r="N16" s="42"/>
      <c r="O16" s="44"/>
      <c r="P16" s="42"/>
      <c r="Q16" s="42"/>
      <c r="R16" s="44"/>
      <c r="S16" s="42"/>
      <c r="T16" s="46"/>
    </row>
    <row r="17" spans="1:20" ht="15.75" customHeight="1">
      <c r="A17" s="348"/>
      <c r="B17" s="100"/>
      <c r="C17" s="100"/>
      <c r="D17" s="100"/>
      <c r="E17" s="100"/>
      <c r="F17" s="152"/>
      <c r="G17" s="185"/>
      <c r="H17" s="318"/>
      <c r="I17" s="183"/>
      <c r="J17" s="182"/>
      <c r="K17" s="264"/>
      <c r="L17" s="44"/>
      <c r="M17" s="42"/>
      <c r="N17" s="42"/>
      <c r="O17" s="44"/>
      <c r="P17" s="42"/>
      <c r="Q17" s="42"/>
      <c r="R17" s="44"/>
      <c r="S17" s="42"/>
      <c r="T17" s="46"/>
    </row>
    <row r="18" spans="1:20" ht="15.75" customHeight="1">
      <c r="A18" s="349"/>
      <c r="B18" s="100"/>
      <c r="C18" s="100"/>
      <c r="D18" s="100"/>
      <c r="E18" s="100"/>
      <c r="F18" s="152"/>
      <c r="G18" s="185"/>
      <c r="H18" s="318"/>
      <c r="I18" s="183"/>
      <c r="J18" s="182"/>
      <c r="K18" s="264"/>
      <c r="L18" s="44"/>
      <c r="M18" s="42"/>
      <c r="N18" s="42"/>
      <c r="O18" s="44"/>
      <c r="P18" s="42"/>
      <c r="Q18" s="42"/>
      <c r="R18" s="44"/>
      <c r="S18" s="42"/>
      <c r="T18" s="46"/>
    </row>
    <row r="19" spans="1:20" ht="15.75" customHeight="1">
      <c r="A19" s="349"/>
      <c r="B19" s="100"/>
      <c r="C19" s="100"/>
      <c r="D19" s="100"/>
      <c r="E19" s="100"/>
      <c r="F19" s="152"/>
      <c r="G19" s="185"/>
      <c r="H19" s="318"/>
      <c r="I19" s="183"/>
      <c r="J19" s="182"/>
      <c r="K19" s="264"/>
      <c r="L19" s="44"/>
      <c r="M19" s="42"/>
      <c r="N19" s="42"/>
      <c r="O19" s="44"/>
      <c r="P19" s="42"/>
      <c r="Q19" s="42"/>
      <c r="R19" s="44"/>
      <c r="S19" s="42"/>
      <c r="T19" s="46"/>
    </row>
    <row r="20" spans="1:20" ht="15.75" customHeight="1">
      <c r="A20" s="110"/>
      <c r="B20" s="102"/>
      <c r="C20" s="102"/>
      <c r="D20" s="102"/>
      <c r="E20" s="102"/>
      <c r="F20" s="154"/>
      <c r="G20" s="185"/>
      <c r="H20" s="318"/>
      <c r="I20" s="183"/>
      <c r="J20" s="182"/>
      <c r="K20" s="264"/>
      <c r="L20" s="44"/>
      <c r="M20" s="42"/>
      <c r="N20" s="42"/>
      <c r="O20" s="44"/>
      <c r="P20" s="42"/>
      <c r="Q20" s="42"/>
      <c r="R20" s="44"/>
      <c r="S20" s="42"/>
      <c r="T20" s="46"/>
    </row>
    <row r="21" spans="1:20" ht="15.75" customHeight="1">
      <c r="A21" s="349"/>
      <c r="B21" s="100"/>
      <c r="C21" s="100"/>
      <c r="D21" s="100"/>
      <c r="E21" s="100"/>
      <c r="F21" s="152"/>
      <c r="G21" s="185"/>
      <c r="H21" s="318"/>
      <c r="I21" s="183"/>
      <c r="J21" s="182"/>
      <c r="K21" s="264"/>
      <c r="L21" s="44"/>
      <c r="M21" s="42"/>
      <c r="N21" s="42"/>
      <c r="O21" s="44"/>
      <c r="P21" s="42"/>
      <c r="Q21" s="42"/>
      <c r="R21" s="44"/>
      <c r="S21" s="42"/>
      <c r="T21" s="46"/>
    </row>
    <row r="22" spans="1:20" ht="15.75" customHeight="1">
      <c r="A22" s="83"/>
      <c r="B22" s="101"/>
      <c r="C22" s="101"/>
      <c r="D22" s="101"/>
      <c r="E22" s="101"/>
      <c r="F22" s="153"/>
      <c r="G22" s="42"/>
      <c r="H22" s="43"/>
      <c r="I22" s="47"/>
      <c r="J22" s="44"/>
      <c r="K22" s="65"/>
      <c r="L22" s="44"/>
      <c r="M22" s="42"/>
      <c r="N22" s="42"/>
      <c r="O22" s="44"/>
      <c r="P22" s="42"/>
      <c r="Q22" s="42"/>
      <c r="R22" s="44"/>
      <c r="S22" s="42"/>
      <c r="T22" s="46"/>
    </row>
    <row r="23" spans="1:20" ht="15.75" customHeight="1">
      <c r="A23" s="106"/>
      <c r="B23" s="100"/>
      <c r="C23" s="100"/>
      <c r="D23" s="100"/>
      <c r="E23" s="100"/>
      <c r="F23" s="152"/>
      <c r="G23" s="42"/>
      <c r="H23" s="43"/>
      <c r="I23" s="47"/>
      <c r="J23" s="44"/>
      <c r="K23" s="65"/>
      <c r="L23" s="44"/>
      <c r="M23" s="42"/>
      <c r="N23" s="42"/>
      <c r="O23" s="44"/>
      <c r="P23" s="42"/>
      <c r="Q23" s="42"/>
      <c r="R23" s="44"/>
      <c r="S23" s="42"/>
      <c r="T23" s="46"/>
    </row>
    <row r="24" spans="1:20" ht="15.75" customHeight="1">
      <c r="A24" s="106"/>
      <c r="B24" s="100"/>
      <c r="C24" s="100"/>
      <c r="D24" s="100"/>
      <c r="E24" s="100"/>
      <c r="F24" s="152"/>
      <c r="G24" s="42"/>
      <c r="H24" s="43"/>
      <c r="I24" s="47"/>
      <c r="J24" s="44"/>
      <c r="K24" s="65"/>
      <c r="L24" s="44"/>
      <c r="M24" s="42"/>
      <c r="N24" s="42"/>
      <c r="O24" s="44"/>
      <c r="P24" s="42"/>
      <c r="Q24" s="42"/>
      <c r="R24" s="44"/>
      <c r="S24" s="42"/>
      <c r="T24" s="46"/>
    </row>
    <row r="25" spans="1:20" ht="15.75" customHeight="1">
      <c r="A25" s="107"/>
      <c r="B25" s="102"/>
      <c r="C25" s="102"/>
      <c r="D25" s="102"/>
      <c r="E25" s="102"/>
      <c r="F25" s="154"/>
      <c r="G25" s="42"/>
      <c r="H25" s="43"/>
      <c r="I25" s="47"/>
      <c r="J25" s="44"/>
      <c r="K25" s="65"/>
      <c r="L25" s="44"/>
      <c r="M25" s="42"/>
      <c r="N25" s="42"/>
      <c r="O25" s="44"/>
      <c r="P25" s="42"/>
      <c r="Q25" s="42"/>
      <c r="R25" s="44"/>
      <c r="S25" s="42"/>
      <c r="T25" s="46"/>
    </row>
    <row r="26" spans="1:20" ht="15.75" customHeight="1">
      <c r="A26" s="106"/>
      <c r="B26" s="100"/>
      <c r="C26" s="100"/>
      <c r="D26" s="100"/>
      <c r="E26" s="100"/>
      <c r="F26" s="152"/>
      <c r="G26" s="42"/>
      <c r="H26" s="43"/>
      <c r="I26" s="47"/>
      <c r="J26" s="44"/>
      <c r="K26" s="65"/>
      <c r="L26" s="44"/>
      <c r="M26" s="42"/>
      <c r="N26" s="42"/>
      <c r="O26" s="44"/>
      <c r="P26" s="42"/>
      <c r="Q26" s="42"/>
      <c r="R26" s="44"/>
      <c r="S26" s="42"/>
      <c r="T26" s="46"/>
    </row>
    <row r="27" spans="1:20" ht="15.75" customHeight="1">
      <c r="A27" s="83"/>
      <c r="B27" s="101"/>
      <c r="C27" s="101"/>
      <c r="D27" s="101"/>
      <c r="E27" s="101"/>
      <c r="F27" s="153"/>
      <c r="G27" s="42"/>
      <c r="H27" s="43"/>
      <c r="I27" s="47"/>
      <c r="J27" s="44"/>
      <c r="K27" s="65"/>
      <c r="L27" s="44"/>
      <c r="M27" s="42"/>
      <c r="N27" s="42"/>
      <c r="O27" s="44"/>
      <c r="P27" s="42"/>
      <c r="Q27" s="42"/>
      <c r="R27" s="44"/>
      <c r="S27" s="42"/>
      <c r="T27" s="46"/>
    </row>
    <row r="28" spans="1:20" ht="15.75" customHeight="1">
      <c r="A28" s="106"/>
      <c r="B28" s="100"/>
      <c r="C28" s="100"/>
      <c r="D28" s="100"/>
      <c r="E28" s="100"/>
      <c r="F28" s="152"/>
      <c r="G28" s="42"/>
      <c r="H28" s="43"/>
      <c r="I28" s="47"/>
      <c r="J28" s="44"/>
      <c r="K28" s="65"/>
      <c r="L28" s="44"/>
      <c r="M28" s="42"/>
      <c r="N28" s="42"/>
      <c r="O28" s="44"/>
      <c r="P28" s="42"/>
      <c r="Q28" s="42"/>
      <c r="R28" s="44"/>
      <c r="S28" s="42"/>
      <c r="T28" s="46"/>
    </row>
    <row r="29" spans="1:20" ht="15.75" customHeight="1">
      <c r="A29" s="108"/>
      <c r="B29" s="100"/>
      <c r="C29" s="100"/>
      <c r="D29" s="100"/>
      <c r="E29" s="100"/>
      <c r="F29" s="152"/>
      <c r="G29" s="42"/>
      <c r="H29" s="43"/>
      <c r="I29" s="47"/>
      <c r="J29" s="44"/>
      <c r="K29" s="65"/>
      <c r="L29" s="44"/>
      <c r="M29" s="42"/>
      <c r="N29" s="42"/>
      <c r="O29" s="44"/>
      <c r="P29" s="42"/>
      <c r="Q29" s="42"/>
      <c r="R29" s="44"/>
      <c r="S29" s="42"/>
      <c r="T29" s="46"/>
    </row>
    <row r="30" spans="1:20" ht="15.75" customHeight="1">
      <c r="A30" s="106"/>
      <c r="B30" s="100"/>
      <c r="C30" s="100"/>
      <c r="D30" s="100"/>
      <c r="E30" s="100"/>
      <c r="F30" s="152"/>
      <c r="G30" s="42"/>
      <c r="H30" s="43"/>
      <c r="I30" s="47"/>
      <c r="J30" s="44"/>
      <c r="K30" s="65"/>
      <c r="L30" s="44"/>
      <c r="M30" s="42"/>
      <c r="N30" s="42"/>
      <c r="O30" s="44"/>
      <c r="P30" s="42"/>
      <c r="Q30" s="42"/>
      <c r="R30" s="44"/>
      <c r="S30" s="42"/>
      <c r="T30" s="46"/>
    </row>
    <row r="31" spans="1:20" ht="15.75" customHeight="1">
      <c r="A31" s="107"/>
      <c r="B31" s="102"/>
      <c r="C31" s="102"/>
      <c r="D31" s="102"/>
      <c r="E31" s="102"/>
      <c r="F31" s="154"/>
      <c r="G31" s="42"/>
      <c r="H31" s="43"/>
      <c r="I31" s="47"/>
      <c r="J31" s="44"/>
      <c r="K31" s="65"/>
      <c r="L31" s="44"/>
      <c r="M31" s="42"/>
      <c r="N31" s="42"/>
      <c r="O31" s="44"/>
      <c r="P31" s="42"/>
      <c r="Q31" s="42"/>
      <c r="R31" s="44"/>
      <c r="S31" s="42"/>
      <c r="T31" s="46"/>
    </row>
    <row r="32" spans="1:20" ht="15.75" customHeight="1">
      <c r="A32" s="79"/>
      <c r="B32" s="100"/>
      <c r="C32" s="100"/>
      <c r="D32" s="100"/>
      <c r="E32" s="100"/>
      <c r="F32" s="152"/>
      <c r="G32" s="42"/>
      <c r="H32" s="43"/>
      <c r="I32" s="47"/>
      <c r="J32" s="44"/>
      <c r="K32" s="65"/>
      <c r="L32" s="44"/>
      <c r="M32" s="42"/>
      <c r="N32" s="42"/>
      <c r="O32" s="44"/>
      <c r="P32" s="42"/>
      <c r="Q32" s="42"/>
      <c r="R32" s="44"/>
      <c r="S32" s="42"/>
      <c r="T32" s="46"/>
    </row>
    <row r="33" spans="1:20" ht="15.75" customHeight="1">
      <c r="A33" s="109"/>
      <c r="B33" s="101"/>
      <c r="C33" s="101"/>
      <c r="D33" s="101"/>
      <c r="E33" s="101"/>
      <c r="F33" s="153"/>
      <c r="G33" s="42"/>
      <c r="H33" s="43"/>
      <c r="I33" s="47"/>
      <c r="J33" s="44"/>
      <c r="K33" s="65"/>
      <c r="L33" s="44"/>
      <c r="M33" s="42"/>
      <c r="N33" s="42"/>
      <c r="O33" s="44"/>
      <c r="P33" s="42"/>
      <c r="Q33" s="42"/>
      <c r="R33" s="44"/>
      <c r="S33" s="42"/>
      <c r="T33" s="46"/>
    </row>
    <row r="34" spans="1:20" ht="15.75" customHeight="1">
      <c r="A34" s="106"/>
      <c r="B34" s="100"/>
      <c r="C34" s="100"/>
      <c r="D34" s="100"/>
      <c r="E34" s="100"/>
      <c r="F34" s="152"/>
      <c r="G34" s="42"/>
      <c r="H34" s="43"/>
      <c r="I34" s="47"/>
      <c r="J34" s="44"/>
      <c r="K34" s="65"/>
      <c r="L34" s="44"/>
      <c r="M34" s="42"/>
      <c r="N34" s="42"/>
      <c r="O34" s="44"/>
      <c r="P34" s="42"/>
      <c r="Q34" s="42"/>
      <c r="R34" s="44"/>
      <c r="S34" s="42"/>
      <c r="T34" s="46"/>
    </row>
    <row r="35" spans="1:20" ht="15.75" customHeight="1">
      <c r="A35" s="110"/>
      <c r="B35" s="102"/>
      <c r="C35" s="102"/>
      <c r="D35" s="102"/>
      <c r="E35" s="102"/>
      <c r="F35" s="154"/>
      <c r="G35" s="42"/>
      <c r="H35" s="43"/>
      <c r="I35" s="47"/>
      <c r="J35" s="44"/>
      <c r="K35" s="65"/>
      <c r="L35" s="44"/>
      <c r="M35" s="42"/>
      <c r="N35" s="42"/>
      <c r="O35" s="44"/>
      <c r="P35" s="42"/>
      <c r="Q35" s="42"/>
      <c r="R35" s="44"/>
      <c r="S35" s="42"/>
      <c r="T35" s="46"/>
    </row>
    <row r="36" spans="1:20" ht="15.75" customHeight="1">
      <c r="A36" s="79"/>
      <c r="B36" s="100"/>
      <c r="C36" s="100"/>
      <c r="D36" s="100"/>
      <c r="E36" s="100"/>
      <c r="F36" s="152"/>
      <c r="G36" s="67"/>
      <c r="H36" s="84"/>
      <c r="I36" s="45"/>
      <c r="J36" s="44"/>
      <c r="K36" s="65"/>
      <c r="L36" s="44"/>
      <c r="M36" s="42"/>
      <c r="N36" s="42"/>
      <c r="O36" s="44"/>
      <c r="P36" s="42"/>
      <c r="Q36" s="42"/>
      <c r="R36" s="44"/>
      <c r="S36" s="42"/>
      <c r="T36" s="46"/>
    </row>
    <row r="37" spans="1:20" ht="15.75" customHeight="1">
      <c r="A37" s="109"/>
      <c r="B37" s="101"/>
      <c r="C37" s="101"/>
      <c r="D37" s="101"/>
      <c r="E37" s="101"/>
      <c r="F37" s="153"/>
      <c r="G37" s="42"/>
      <c r="H37" s="43"/>
      <c r="I37" s="47"/>
      <c r="J37" s="44"/>
      <c r="K37" s="65"/>
      <c r="L37" s="44"/>
      <c r="M37" s="42"/>
      <c r="N37" s="42"/>
      <c r="O37" s="44"/>
      <c r="P37" s="42"/>
      <c r="Q37" s="42"/>
      <c r="R37" s="44"/>
      <c r="S37" s="42"/>
      <c r="T37" s="46"/>
    </row>
    <row r="38" spans="1:20" ht="15.75" customHeight="1">
      <c r="A38" s="106"/>
      <c r="B38" s="100"/>
      <c r="C38" s="100"/>
      <c r="D38" s="100"/>
      <c r="E38" s="100"/>
      <c r="F38" s="152"/>
      <c r="G38" s="42"/>
      <c r="H38" s="43"/>
      <c r="I38" s="47"/>
      <c r="J38" s="44"/>
      <c r="K38" s="65"/>
      <c r="L38" s="44"/>
      <c r="M38" s="42"/>
      <c r="N38" s="42"/>
      <c r="O38" s="44"/>
      <c r="P38" s="42"/>
      <c r="Q38" s="42"/>
      <c r="R38" s="44"/>
      <c r="S38" s="42"/>
      <c r="T38" s="46"/>
    </row>
    <row r="39" spans="1:20" ht="15.75" customHeight="1" thickBot="1">
      <c r="A39" s="111"/>
      <c r="B39" s="104"/>
      <c r="C39" s="104"/>
      <c r="D39" s="104"/>
      <c r="E39" s="104"/>
      <c r="F39" s="155"/>
      <c r="G39" s="48"/>
      <c r="H39" s="75"/>
      <c r="I39" s="62"/>
      <c r="J39" s="50"/>
      <c r="K39" s="49"/>
      <c r="L39" s="50"/>
      <c r="M39" s="48"/>
      <c r="N39" s="48"/>
      <c r="O39" s="50"/>
      <c r="P39" s="48"/>
      <c r="Q39" s="48"/>
      <c r="R39" s="50"/>
      <c r="S39" s="48"/>
      <c r="T39" s="51"/>
    </row>
    <row r="40" spans="10:11" ht="7.5" customHeight="1" thickBot="1" thickTop="1">
      <c r="J40" s="52"/>
      <c r="K40" s="64"/>
    </row>
    <row r="41" spans="1:20" ht="13.5" thickBot="1">
      <c r="A41" s="138" t="s">
        <v>19</v>
      </c>
      <c r="B41" s="139"/>
      <c r="C41" s="139"/>
      <c r="D41" s="139"/>
      <c r="E41" s="139"/>
      <c r="F41" s="140" t="s">
        <v>2</v>
      </c>
      <c r="G41" s="141">
        <f>SUM(G13:G39)</f>
        <v>0.18</v>
      </c>
      <c r="H41" s="142"/>
      <c r="I41" s="143">
        <f aca="true" t="shared" si="0" ref="I41:Q41">SUM(I13:I39)</f>
        <v>0.18</v>
      </c>
      <c r="J41" s="144">
        <f t="shared" si="0"/>
        <v>0.036</v>
      </c>
      <c r="K41" s="143">
        <f t="shared" si="0"/>
        <v>0</v>
      </c>
      <c r="L41" s="144">
        <f t="shared" si="0"/>
        <v>0</v>
      </c>
      <c r="M41" s="141">
        <f t="shared" si="0"/>
        <v>0</v>
      </c>
      <c r="N41" s="141">
        <f t="shared" si="0"/>
        <v>0.144</v>
      </c>
      <c r="O41" s="144">
        <f t="shared" si="0"/>
        <v>0</v>
      </c>
      <c r="P41" s="141">
        <f t="shared" si="0"/>
        <v>0</v>
      </c>
      <c r="Q41" s="141">
        <f t="shared" si="0"/>
        <v>0.144</v>
      </c>
      <c r="R41" s="144">
        <f>SUM(R13:R39)</f>
        <v>0</v>
      </c>
      <c r="S41" s="141">
        <f>SUM(S13:S39)</f>
        <v>0</v>
      </c>
      <c r="T41" s="146">
        <f>SUM(T13:T39)</f>
        <v>0.144</v>
      </c>
    </row>
    <row r="42" spans="10:11" ht="18.75" customHeight="1">
      <c r="J42" s="53"/>
      <c r="K42" s="53"/>
    </row>
    <row r="43" spans="1:20" ht="15">
      <c r="A43" s="9"/>
      <c r="B43" s="10"/>
      <c r="C43" s="10"/>
      <c r="D43" s="10"/>
      <c r="E43" s="10"/>
      <c r="F43" s="10" t="s">
        <v>88</v>
      </c>
      <c r="G43" s="10"/>
      <c r="H43" s="10"/>
      <c r="J43" s="8"/>
      <c r="K43" s="63"/>
      <c r="L43" s="8"/>
      <c r="M43" s="8"/>
      <c r="N43" s="8"/>
      <c r="O43" s="8"/>
      <c r="P43" s="8"/>
      <c r="Q43" s="8"/>
      <c r="R43" s="85"/>
      <c r="S43" s="10"/>
      <c r="T43" s="10"/>
    </row>
    <row r="44" spans="1:24" ht="15">
      <c r="A44" s="10"/>
      <c r="B44" s="10"/>
      <c r="C44" s="10"/>
      <c r="D44" s="10"/>
      <c r="E44" s="10"/>
      <c r="F44" s="85"/>
      <c r="G44" s="159" t="s">
        <v>50</v>
      </c>
      <c r="H44" s="95" t="s">
        <v>89</v>
      </c>
      <c r="J44" s="8"/>
      <c r="K44" s="63"/>
      <c r="L44" s="8"/>
      <c r="M44" s="8"/>
      <c r="N44" s="8"/>
      <c r="O44" s="8"/>
      <c r="P44" s="8"/>
      <c r="Q44" s="8"/>
      <c r="R44" s="85"/>
      <c r="S44" s="8"/>
      <c r="T44" s="8"/>
      <c r="W44" s="56"/>
      <c r="X44" s="56"/>
    </row>
    <row r="45" spans="1:20" ht="15">
      <c r="A45" s="8"/>
      <c r="B45" s="8"/>
      <c r="C45" s="8"/>
      <c r="D45" s="8"/>
      <c r="E45" s="8"/>
      <c r="F45" s="85"/>
      <c r="G45" s="159" t="s">
        <v>51</v>
      </c>
      <c r="H45" s="95" t="s">
        <v>90</v>
      </c>
      <c r="J45" s="8"/>
      <c r="K45" s="63"/>
      <c r="L45" s="8"/>
      <c r="M45" s="8"/>
      <c r="N45" s="8"/>
      <c r="O45" s="8"/>
      <c r="P45" s="8"/>
      <c r="Q45" s="8"/>
      <c r="R45" s="85"/>
      <c r="S45" s="8"/>
      <c r="T45" s="8"/>
    </row>
    <row r="46" spans="1:20" ht="13.5" customHeight="1">
      <c r="A46" s="8"/>
      <c r="B46" s="8"/>
      <c r="C46" s="8"/>
      <c r="D46" s="8"/>
      <c r="E46" s="8"/>
      <c r="F46" s="85"/>
      <c r="G46" s="159" t="s">
        <v>52</v>
      </c>
      <c r="H46" s="95" t="s">
        <v>91</v>
      </c>
      <c r="J46" s="8"/>
      <c r="K46" s="63"/>
      <c r="L46" s="8"/>
      <c r="M46" s="8"/>
      <c r="N46" s="8"/>
      <c r="O46" s="8"/>
      <c r="P46" s="8"/>
      <c r="Q46" s="8"/>
      <c r="R46" s="85"/>
      <c r="S46" s="8"/>
      <c r="T46" s="8"/>
    </row>
    <row r="47" spans="1:20" ht="12.75" customHeight="1">
      <c r="A47" s="8"/>
      <c r="B47" s="8"/>
      <c r="C47" s="8"/>
      <c r="D47" s="8"/>
      <c r="E47" s="8"/>
      <c r="F47" s="85"/>
      <c r="G47" s="159" t="s">
        <v>53</v>
      </c>
      <c r="H47" s="95" t="s">
        <v>92</v>
      </c>
      <c r="J47" s="8"/>
      <c r="K47" s="74"/>
      <c r="L47" s="8"/>
      <c r="M47" s="8"/>
      <c r="N47" s="8"/>
      <c r="O47" s="8"/>
      <c r="P47" s="8"/>
      <c r="Q47" s="8"/>
      <c r="R47" s="85"/>
      <c r="S47" s="8"/>
      <c r="T47" s="8"/>
    </row>
    <row r="48" spans="1:22" ht="12.75" customHeight="1">
      <c r="A48" s="8"/>
      <c r="B48" s="87"/>
      <c r="C48" s="87"/>
      <c r="D48" s="87"/>
      <c r="E48" s="87"/>
      <c r="F48" s="85"/>
      <c r="G48" s="85"/>
      <c r="H48" s="85"/>
      <c r="J48" s="8"/>
      <c r="K48" s="63"/>
      <c r="L48" s="8"/>
      <c r="M48" s="8"/>
      <c r="N48" s="63"/>
      <c r="O48" s="57"/>
      <c r="P48" s="8"/>
      <c r="Q48" s="8"/>
      <c r="R48" s="85"/>
      <c r="S48" s="86"/>
      <c r="V48" s="8"/>
    </row>
    <row r="49" spans="10:20" ht="18.75" customHeight="1">
      <c r="J49" s="8"/>
      <c r="K49" s="8"/>
      <c r="L49" s="8"/>
      <c r="M49" s="8"/>
      <c r="N49" s="8"/>
      <c r="O49" s="8"/>
      <c r="P49" s="8"/>
      <c r="Q49" s="8"/>
      <c r="R49" s="8"/>
      <c r="S49" s="58"/>
      <c r="T49" s="8"/>
    </row>
  </sheetData>
  <sheetProtection/>
  <mergeCells count="12">
    <mergeCell ref="R2:T2"/>
    <mergeCell ref="R7:T7"/>
    <mergeCell ref="J9:T9"/>
    <mergeCell ref="J10:K10"/>
    <mergeCell ref="C6:Q6"/>
    <mergeCell ref="A9:I9"/>
    <mergeCell ref="F10:F12"/>
    <mergeCell ref="L11:N11"/>
    <mergeCell ref="O11:Q11"/>
    <mergeCell ref="R11:T11"/>
    <mergeCell ref="J11:K11"/>
    <mergeCell ref="A11:C11"/>
  </mergeCells>
  <printOptions/>
  <pageMargins left="0.75" right="0.75" top="0.54" bottom="0.48" header="0.5" footer="0.5"/>
  <pageSetup fitToHeight="1" fitToWidth="1" horizontalDpi="300" verticalDpi="3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zoomScale="70" zoomScaleNormal="70" zoomScalePageLayoutView="0" workbookViewId="0" topLeftCell="A1">
      <selection activeCell="C6" sqref="C6:Q6"/>
    </sheetView>
  </sheetViews>
  <sheetFormatPr defaultColWidth="11.421875" defaultRowHeight="12.75"/>
  <cols>
    <col min="1" max="2" width="11.421875" style="6" customWidth="1"/>
    <col min="3" max="5" width="2.8515625" style="6" customWidth="1"/>
    <col min="6" max="6" width="5.7109375" style="6" customWidth="1"/>
    <col min="7" max="7" width="8.57421875" style="6" bestFit="1" customWidth="1"/>
    <col min="8" max="8" width="7.28125" style="6" bestFit="1" customWidth="1"/>
    <col min="9" max="9" width="7.8515625" style="6" bestFit="1" customWidth="1"/>
    <col min="10" max="10" width="11.7109375" style="6" bestFit="1" customWidth="1"/>
    <col min="11" max="11" width="10.7109375" style="6" bestFit="1" customWidth="1"/>
    <col min="12" max="12" width="11.7109375" style="6" bestFit="1" customWidth="1"/>
    <col min="13" max="13" width="10.7109375" style="6" bestFit="1" customWidth="1"/>
    <col min="14" max="14" width="10.28125" style="6" bestFit="1" customWidth="1"/>
    <col min="15" max="15" width="11.7109375" style="6" bestFit="1" customWidth="1"/>
    <col min="16" max="16" width="10.7109375" style="6" bestFit="1" customWidth="1"/>
    <col min="17" max="17" width="10.28125" style="6" bestFit="1" customWidth="1"/>
    <col min="18" max="18" width="11.7109375" style="6" bestFit="1" customWidth="1"/>
    <col min="19" max="19" width="10.7109375" style="6" bestFit="1" customWidth="1"/>
    <col min="20" max="20" width="10.28125" style="6" bestFit="1" customWidth="1"/>
    <col min="21" max="22" width="11.421875" style="6" customWidth="1"/>
    <col min="23" max="23" width="16.57421875" style="6" customWidth="1"/>
    <col min="24" max="16384" width="11.421875" style="6" customWidth="1"/>
  </cols>
  <sheetData>
    <row r="1" spans="1:20" ht="13.5" thickTop="1">
      <c r="A1" s="2"/>
      <c r="B1" s="3"/>
      <c r="C1" s="173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5"/>
      <c r="O1" s="3"/>
      <c r="P1" s="3"/>
      <c r="Q1" s="3"/>
      <c r="R1" s="4"/>
      <c r="S1" s="3"/>
      <c r="T1" s="5"/>
    </row>
    <row r="2" spans="1:20" ht="26.25">
      <c r="A2" s="7"/>
      <c r="B2" s="8"/>
      <c r="C2" s="172"/>
      <c r="D2" s="149"/>
      <c r="E2" s="149"/>
      <c r="F2" s="9"/>
      <c r="G2" s="9"/>
      <c r="H2" s="9"/>
      <c r="I2" s="9"/>
      <c r="J2" s="9"/>
      <c r="K2" s="9"/>
      <c r="L2" s="9"/>
      <c r="M2" s="9"/>
      <c r="N2" s="176"/>
      <c r="O2" s="9"/>
      <c r="P2" s="9"/>
      <c r="Q2" s="9"/>
      <c r="R2" s="387"/>
      <c r="S2" s="388"/>
      <c r="T2" s="389"/>
    </row>
    <row r="3" spans="1:20" ht="13.5" thickBot="1">
      <c r="A3" s="7"/>
      <c r="B3" s="8"/>
      <c r="C3" s="19"/>
      <c r="D3" s="8"/>
      <c r="E3" s="8"/>
      <c r="F3" s="8"/>
      <c r="G3" s="8"/>
      <c r="H3" s="8"/>
      <c r="I3" s="8"/>
      <c r="J3" s="8"/>
      <c r="K3" s="8"/>
      <c r="L3" s="8"/>
      <c r="M3" s="8"/>
      <c r="N3" s="55"/>
      <c r="O3" s="13"/>
      <c r="P3" s="13"/>
      <c r="Q3" s="13"/>
      <c r="R3" s="12"/>
      <c r="S3" s="14"/>
      <c r="T3" s="15"/>
    </row>
    <row r="4" spans="1:20" ht="18" thickBot="1">
      <c r="A4" s="7"/>
      <c r="B4" s="8"/>
      <c r="C4" s="16"/>
      <c r="D4" s="150"/>
      <c r="E4" s="150"/>
      <c r="F4" s="17"/>
      <c r="G4" s="17"/>
      <c r="H4" s="17"/>
      <c r="I4" s="17"/>
      <c r="J4" s="17"/>
      <c r="K4" s="17"/>
      <c r="L4" s="17"/>
      <c r="M4" s="17"/>
      <c r="N4" s="131"/>
      <c r="O4" s="17"/>
      <c r="P4" s="17"/>
      <c r="Q4" s="17"/>
      <c r="R4" s="18"/>
      <c r="S4" s="10"/>
      <c r="T4" s="11"/>
    </row>
    <row r="5" spans="1:20" ht="6.75" customHeight="1">
      <c r="A5" s="7"/>
      <c r="B5" s="8"/>
      <c r="C5" s="1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9"/>
      <c r="S5" s="8"/>
      <c r="T5" s="20"/>
    </row>
    <row r="6" spans="1:20" ht="24" customHeight="1">
      <c r="A6" s="7"/>
      <c r="B6" s="8"/>
      <c r="C6" s="390" t="s">
        <v>167</v>
      </c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91"/>
      <c r="R6" s="1"/>
      <c r="S6" s="10"/>
      <c r="T6" s="11"/>
    </row>
    <row r="7" spans="1:20" ht="16.5" customHeight="1" thickBot="1">
      <c r="A7" s="21"/>
      <c r="B7" s="22"/>
      <c r="C7" s="23" t="s">
        <v>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5"/>
      <c r="R7" s="395" t="s">
        <v>27</v>
      </c>
      <c r="S7" s="396"/>
      <c r="T7" s="397"/>
    </row>
    <row r="8" ht="6" customHeight="1" thickBot="1" thickTop="1"/>
    <row r="9" spans="1:20" ht="18.75" customHeight="1" thickBot="1" thickTop="1">
      <c r="A9" s="423" t="s">
        <v>154</v>
      </c>
      <c r="B9" s="399"/>
      <c r="C9" s="399"/>
      <c r="D9" s="399"/>
      <c r="E9" s="399"/>
      <c r="F9" s="399"/>
      <c r="G9" s="399"/>
      <c r="H9" s="399"/>
      <c r="I9" s="400"/>
      <c r="J9" s="401" t="s">
        <v>62</v>
      </c>
      <c r="K9" s="402"/>
      <c r="L9" s="402"/>
      <c r="M9" s="402"/>
      <c r="N9" s="402"/>
      <c r="O9" s="402"/>
      <c r="P9" s="402"/>
      <c r="Q9" s="402"/>
      <c r="R9" s="402"/>
      <c r="S9" s="402"/>
      <c r="T9" s="403"/>
    </row>
    <row r="10" spans="1:20" ht="24.75" customHeight="1">
      <c r="A10" s="26"/>
      <c r="B10" s="27"/>
      <c r="C10" s="27"/>
      <c r="D10" s="27"/>
      <c r="E10" s="27"/>
      <c r="F10" s="413" t="s">
        <v>81</v>
      </c>
      <c r="G10" s="28" t="s">
        <v>82</v>
      </c>
      <c r="H10" s="28" t="s">
        <v>10</v>
      </c>
      <c r="I10" s="29" t="s">
        <v>78</v>
      </c>
      <c r="J10" s="416" t="s">
        <v>65</v>
      </c>
      <c r="K10" s="417"/>
      <c r="L10" s="30" t="s">
        <v>66</v>
      </c>
      <c r="M10" s="31"/>
      <c r="N10" s="32"/>
      <c r="O10" s="59" t="s">
        <v>67</v>
      </c>
      <c r="P10" s="31"/>
      <c r="Q10" s="32"/>
      <c r="R10" s="59" t="s">
        <v>15</v>
      </c>
      <c r="S10" s="70" t="s">
        <v>68</v>
      </c>
      <c r="T10" s="71"/>
    </row>
    <row r="11" spans="1:20" ht="14.25" customHeight="1">
      <c r="A11" s="421" t="s">
        <v>80</v>
      </c>
      <c r="B11" s="422"/>
      <c r="C11" s="422"/>
      <c r="D11" s="10"/>
      <c r="E11" s="10"/>
      <c r="F11" s="414"/>
      <c r="G11" s="34" t="s">
        <v>77</v>
      </c>
      <c r="H11" s="34" t="s">
        <v>11</v>
      </c>
      <c r="I11" s="35" t="s">
        <v>79</v>
      </c>
      <c r="J11" s="409" t="s">
        <v>69</v>
      </c>
      <c r="K11" s="411"/>
      <c r="L11" s="409" t="s">
        <v>69</v>
      </c>
      <c r="M11" s="410"/>
      <c r="N11" s="411"/>
      <c r="O11" s="409" t="s">
        <v>69</v>
      </c>
      <c r="P11" s="410"/>
      <c r="Q11" s="411"/>
      <c r="R11" s="409" t="s">
        <v>69</v>
      </c>
      <c r="S11" s="410"/>
      <c r="T11" s="412"/>
    </row>
    <row r="12" spans="1:20" ht="17.25" customHeight="1" thickBot="1">
      <c r="A12" s="36"/>
      <c r="B12" s="37"/>
      <c r="C12" s="37"/>
      <c r="D12" s="37"/>
      <c r="E12" s="37"/>
      <c r="F12" s="415"/>
      <c r="G12" s="38" t="s">
        <v>2</v>
      </c>
      <c r="H12" s="39" t="s">
        <v>1</v>
      </c>
      <c r="I12" s="38" t="s">
        <v>2</v>
      </c>
      <c r="J12" s="40" t="s">
        <v>70</v>
      </c>
      <c r="K12" s="41" t="s">
        <v>71</v>
      </c>
      <c r="L12" s="40" t="s">
        <v>70</v>
      </c>
      <c r="M12" s="41" t="s">
        <v>71</v>
      </c>
      <c r="N12" s="66" t="s">
        <v>0</v>
      </c>
      <c r="O12" s="40" t="s">
        <v>70</v>
      </c>
      <c r="P12" s="41" t="s">
        <v>71</v>
      </c>
      <c r="Q12" s="66" t="s">
        <v>0</v>
      </c>
      <c r="R12" s="40" t="s">
        <v>70</v>
      </c>
      <c r="S12" s="41" t="s">
        <v>71</v>
      </c>
      <c r="T12" s="51" t="s">
        <v>0</v>
      </c>
    </row>
    <row r="13" spans="1:20" ht="15.75" customHeight="1" thickTop="1">
      <c r="A13" s="88" t="s">
        <v>124</v>
      </c>
      <c r="B13" s="100"/>
      <c r="C13" s="100"/>
      <c r="D13" s="100"/>
      <c r="E13" s="100"/>
      <c r="F13" s="156">
        <v>4</v>
      </c>
      <c r="G13" s="42">
        <v>0.18</v>
      </c>
      <c r="H13" s="43">
        <v>1</v>
      </c>
      <c r="I13" s="45">
        <f aca="true" t="shared" si="0" ref="I13:I18">G13*H13</f>
        <v>0.18</v>
      </c>
      <c r="J13" s="44">
        <f>I13</f>
        <v>0.18</v>
      </c>
      <c r="K13" s="65"/>
      <c r="L13" s="44"/>
      <c r="M13" s="42"/>
      <c r="N13" s="42"/>
      <c r="O13" s="91"/>
      <c r="P13" s="42"/>
      <c r="Q13" s="42"/>
      <c r="R13" s="44"/>
      <c r="S13" s="42"/>
      <c r="T13" s="46"/>
    </row>
    <row r="14" spans="1:21" ht="15.75" customHeight="1">
      <c r="A14" s="321" t="s">
        <v>125</v>
      </c>
      <c r="B14" s="100"/>
      <c r="C14" s="100"/>
      <c r="D14" s="100"/>
      <c r="E14" s="100"/>
      <c r="F14" s="152">
        <v>2</v>
      </c>
      <c r="G14" s="185">
        <v>0.192</v>
      </c>
      <c r="H14" s="318">
        <v>1</v>
      </c>
      <c r="I14" s="328">
        <f t="shared" si="0"/>
        <v>0.192</v>
      </c>
      <c r="J14" s="182"/>
      <c r="K14" s="264"/>
      <c r="L14" s="182">
        <f>I14</f>
        <v>0.192</v>
      </c>
      <c r="M14" s="185"/>
      <c r="N14" s="185"/>
      <c r="O14" s="182">
        <f>I14</f>
        <v>0.192</v>
      </c>
      <c r="P14" s="185"/>
      <c r="Q14" s="185"/>
      <c r="R14" s="182">
        <f>I14</f>
        <v>0.192</v>
      </c>
      <c r="S14" s="185"/>
      <c r="T14" s="265"/>
      <c r="U14" s="192"/>
    </row>
    <row r="15" spans="1:21" ht="15.75" customHeight="1">
      <c r="A15" s="321" t="s">
        <v>126</v>
      </c>
      <c r="B15" s="100"/>
      <c r="C15" s="100"/>
      <c r="D15" s="100"/>
      <c r="E15" s="100"/>
      <c r="F15" s="152">
        <v>3</v>
      </c>
      <c r="G15" s="185">
        <v>1</v>
      </c>
      <c r="H15" s="318">
        <v>1</v>
      </c>
      <c r="I15" s="328">
        <f t="shared" si="0"/>
        <v>1</v>
      </c>
      <c r="J15" s="182"/>
      <c r="K15" s="264"/>
      <c r="L15" s="182"/>
      <c r="M15" s="185"/>
      <c r="N15" s="185">
        <f>I15</f>
        <v>1</v>
      </c>
      <c r="O15" s="182"/>
      <c r="P15" s="185"/>
      <c r="Q15" s="185">
        <f>I15</f>
        <v>1</v>
      </c>
      <c r="R15" s="182"/>
      <c r="S15" s="185"/>
      <c r="T15" s="265"/>
      <c r="U15" s="192"/>
    </row>
    <row r="16" spans="1:21" ht="15.75" customHeight="1">
      <c r="A16" s="321" t="s">
        <v>127</v>
      </c>
      <c r="B16" s="100"/>
      <c r="C16" s="100"/>
      <c r="D16" s="100"/>
      <c r="E16" s="100"/>
      <c r="F16" s="152">
        <v>2</v>
      </c>
      <c r="G16" s="185">
        <v>11</v>
      </c>
      <c r="H16" s="318">
        <v>1</v>
      </c>
      <c r="I16" s="183">
        <f t="shared" si="0"/>
        <v>11</v>
      </c>
      <c r="J16" s="182"/>
      <c r="K16" s="264"/>
      <c r="L16" s="182">
        <f>+I16</f>
        <v>11</v>
      </c>
      <c r="M16" s="185"/>
      <c r="N16" s="185">
        <v>0</v>
      </c>
      <c r="O16" s="182">
        <f>+L16</f>
        <v>11</v>
      </c>
      <c r="P16" s="185"/>
      <c r="Q16" s="185">
        <v>0</v>
      </c>
      <c r="R16" s="182"/>
      <c r="S16" s="185"/>
      <c r="T16" s="265">
        <v>0</v>
      </c>
      <c r="U16" s="192"/>
    </row>
    <row r="17" spans="1:21" ht="15.75" customHeight="1">
      <c r="A17" s="321" t="s">
        <v>165</v>
      </c>
      <c r="B17" s="100"/>
      <c r="C17" s="100"/>
      <c r="D17" s="100"/>
      <c r="E17" s="100"/>
      <c r="F17" s="152">
        <v>2</v>
      </c>
      <c r="G17" s="185">
        <v>5.5</v>
      </c>
      <c r="H17" s="318">
        <v>1</v>
      </c>
      <c r="I17" s="183">
        <f t="shared" si="0"/>
        <v>5.5</v>
      </c>
      <c r="J17" s="185"/>
      <c r="K17" s="186"/>
      <c r="L17" s="182"/>
      <c r="M17" s="185">
        <v>0</v>
      </c>
      <c r="N17" s="185"/>
      <c r="O17" s="182"/>
      <c r="P17" s="185">
        <v>0</v>
      </c>
      <c r="Q17" s="185"/>
      <c r="R17" s="182"/>
      <c r="S17" s="185">
        <v>0</v>
      </c>
      <c r="T17" s="265"/>
      <c r="U17" s="192"/>
    </row>
    <row r="18" spans="1:21" ht="15.75" customHeight="1">
      <c r="A18" s="339" t="s">
        <v>128</v>
      </c>
      <c r="B18" s="100"/>
      <c r="C18" s="100"/>
      <c r="D18" s="100"/>
      <c r="E18" s="100"/>
      <c r="F18" s="152">
        <v>1</v>
      </c>
      <c r="G18" s="185">
        <v>30</v>
      </c>
      <c r="H18" s="318">
        <v>1</v>
      </c>
      <c r="I18" s="183">
        <f t="shared" si="0"/>
        <v>30</v>
      </c>
      <c r="J18" s="182"/>
      <c r="K18" s="264"/>
      <c r="L18" s="182"/>
      <c r="M18" s="185"/>
      <c r="N18" s="185"/>
      <c r="O18" s="182">
        <v>0</v>
      </c>
      <c r="P18" s="185"/>
      <c r="Q18" s="185"/>
      <c r="R18" s="182">
        <f>+I18</f>
        <v>30</v>
      </c>
      <c r="S18" s="185"/>
      <c r="T18" s="265"/>
      <c r="U18" s="192"/>
    </row>
    <row r="19" spans="1:21" ht="15.75" customHeight="1">
      <c r="A19" s="339" t="s">
        <v>129</v>
      </c>
      <c r="B19" s="100"/>
      <c r="C19" s="100"/>
      <c r="D19" s="100"/>
      <c r="E19" s="100"/>
      <c r="F19" s="152">
        <v>2</v>
      </c>
      <c r="G19" s="185">
        <v>4</v>
      </c>
      <c r="H19" s="318">
        <v>1</v>
      </c>
      <c r="I19" s="183">
        <f>G19*H19</f>
        <v>4</v>
      </c>
      <c r="J19" s="182"/>
      <c r="K19" s="264"/>
      <c r="L19" s="182">
        <f>+I19</f>
        <v>4</v>
      </c>
      <c r="M19" s="185"/>
      <c r="N19" s="185"/>
      <c r="O19" s="182">
        <f>+I19</f>
        <v>4</v>
      </c>
      <c r="P19" s="185"/>
      <c r="Q19" s="185"/>
      <c r="R19" s="182">
        <f>+I19</f>
        <v>4</v>
      </c>
      <c r="S19" s="185"/>
      <c r="T19" s="265"/>
      <c r="U19" s="192"/>
    </row>
    <row r="20" spans="1:21" ht="15.75" customHeight="1">
      <c r="A20" s="349"/>
      <c r="B20" s="100"/>
      <c r="C20" s="100"/>
      <c r="D20" s="100"/>
      <c r="E20" s="100"/>
      <c r="F20" s="152"/>
      <c r="G20" s="185"/>
      <c r="H20" s="318"/>
      <c r="I20" s="183"/>
      <c r="J20" s="182"/>
      <c r="K20" s="264"/>
      <c r="L20" s="182"/>
      <c r="M20" s="185"/>
      <c r="N20" s="185"/>
      <c r="O20" s="182"/>
      <c r="P20" s="185"/>
      <c r="Q20" s="185"/>
      <c r="R20" s="182"/>
      <c r="S20" s="185"/>
      <c r="T20" s="265"/>
      <c r="U20" s="192"/>
    </row>
    <row r="21" spans="1:21" ht="15.75" customHeight="1">
      <c r="A21" s="349"/>
      <c r="B21" s="100"/>
      <c r="C21" s="100"/>
      <c r="D21" s="100"/>
      <c r="E21" s="100"/>
      <c r="F21" s="152"/>
      <c r="G21" s="185"/>
      <c r="H21" s="318"/>
      <c r="I21" s="183"/>
      <c r="J21" s="182"/>
      <c r="K21" s="264"/>
      <c r="L21" s="182"/>
      <c r="M21" s="185"/>
      <c r="N21" s="185"/>
      <c r="O21" s="182"/>
      <c r="P21" s="185"/>
      <c r="Q21" s="185"/>
      <c r="R21" s="182"/>
      <c r="S21" s="185"/>
      <c r="T21" s="265"/>
      <c r="U21" s="192"/>
    </row>
    <row r="22" spans="1:20" ht="15.75" customHeight="1">
      <c r="A22" s="107"/>
      <c r="B22" s="102"/>
      <c r="C22" s="102"/>
      <c r="D22" s="102"/>
      <c r="E22" s="102"/>
      <c r="F22" s="154"/>
      <c r="G22" s="42"/>
      <c r="H22" s="43"/>
      <c r="I22" s="47"/>
      <c r="J22" s="44"/>
      <c r="K22" s="65"/>
      <c r="L22" s="44"/>
      <c r="M22" s="42"/>
      <c r="N22" s="42"/>
      <c r="O22" s="44"/>
      <c r="P22" s="42"/>
      <c r="Q22" s="42"/>
      <c r="R22" s="44"/>
      <c r="S22" s="42"/>
      <c r="T22" s="46"/>
    </row>
    <row r="23" spans="1:20" ht="15.75" customHeight="1">
      <c r="A23" s="106"/>
      <c r="B23" s="100"/>
      <c r="C23" s="100"/>
      <c r="D23" s="100"/>
      <c r="E23" s="100"/>
      <c r="F23" s="152"/>
      <c r="G23" s="42"/>
      <c r="H23" s="43"/>
      <c r="I23" s="47"/>
      <c r="J23" s="44"/>
      <c r="K23" s="65"/>
      <c r="L23" s="44"/>
      <c r="M23" s="42"/>
      <c r="N23" s="42"/>
      <c r="O23" s="44"/>
      <c r="P23" s="42"/>
      <c r="Q23" s="42"/>
      <c r="R23" s="44"/>
      <c r="S23" s="42"/>
      <c r="T23" s="46"/>
    </row>
    <row r="24" spans="1:20" ht="15.75" customHeight="1">
      <c r="A24" s="83"/>
      <c r="B24" s="101"/>
      <c r="C24" s="101"/>
      <c r="D24" s="101"/>
      <c r="E24" s="101"/>
      <c r="F24" s="153"/>
      <c r="G24" s="42"/>
      <c r="H24" s="43"/>
      <c r="I24" s="47"/>
      <c r="J24" s="44"/>
      <c r="K24" s="65"/>
      <c r="L24" s="44"/>
      <c r="M24" s="42"/>
      <c r="N24" s="42"/>
      <c r="O24" s="44"/>
      <c r="P24" s="42"/>
      <c r="Q24" s="42"/>
      <c r="R24" s="44"/>
      <c r="S24" s="42"/>
      <c r="T24" s="46"/>
    </row>
    <row r="25" spans="1:20" ht="15.75" customHeight="1">
      <c r="A25" s="106"/>
      <c r="B25" s="100"/>
      <c r="C25" s="100"/>
      <c r="D25" s="100"/>
      <c r="E25" s="100"/>
      <c r="F25" s="152"/>
      <c r="G25" s="42"/>
      <c r="H25" s="43"/>
      <c r="I25" s="47"/>
      <c r="J25" s="44"/>
      <c r="K25" s="65"/>
      <c r="L25" s="44"/>
      <c r="M25" s="42"/>
      <c r="N25" s="42"/>
      <c r="O25" s="44"/>
      <c r="P25" s="42"/>
      <c r="Q25" s="42"/>
      <c r="R25" s="44"/>
      <c r="S25" s="42"/>
      <c r="T25" s="46"/>
    </row>
    <row r="26" spans="1:20" ht="15.75" customHeight="1">
      <c r="A26" s="108"/>
      <c r="B26" s="100"/>
      <c r="C26" s="100"/>
      <c r="D26" s="100"/>
      <c r="E26" s="100"/>
      <c r="F26" s="152"/>
      <c r="G26" s="42"/>
      <c r="H26" s="43"/>
      <c r="I26" s="47"/>
      <c r="J26" s="44"/>
      <c r="K26" s="65"/>
      <c r="L26" s="44"/>
      <c r="M26" s="42"/>
      <c r="N26" s="42"/>
      <c r="O26" s="44"/>
      <c r="P26" s="42"/>
      <c r="Q26" s="42"/>
      <c r="R26" s="44"/>
      <c r="S26" s="42"/>
      <c r="T26" s="46"/>
    </row>
    <row r="27" spans="1:20" ht="15.75" customHeight="1">
      <c r="A27" s="106"/>
      <c r="B27" s="100"/>
      <c r="C27" s="100"/>
      <c r="D27" s="100"/>
      <c r="E27" s="100"/>
      <c r="F27" s="152"/>
      <c r="G27" s="42"/>
      <c r="H27" s="43"/>
      <c r="I27" s="47"/>
      <c r="J27" s="44"/>
      <c r="K27" s="65"/>
      <c r="L27" s="44"/>
      <c r="M27" s="42"/>
      <c r="N27" s="42"/>
      <c r="O27" s="44"/>
      <c r="P27" s="42"/>
      <c r="Q27" s="42"/>
      <c r="R27" s="44"/>
      <c r="S27" s="42"/>
      <c r="T27" s="46"/>
    </row>
    <row r="28" spans="1:20" ht="15.75" customHeight="1">
      <c r="A28" s="107"/>
      <c r="B28" s="102"/>
      <c r="C28" s="102"/>
      <c r="D28" s="102"/>
      <c r="E28" s="102"/>
      <c r="F28" s="154"/>
      <c r="G28" s="42"/>
      <c r="H28" s="43"/>
      <c r="I28" s="47"/>
      <c r="J28" s="44"/>
      <c r="K28" s="65"/>
      <c r="L28" s="44"/>
      <c r="M28" s="42"/>
      <c r="N28" s="42"/>
      <c r="O28" s="44"/>
      <c r="P28" s="42"/>
      <c r="Q28" s="42"/>
      <c r="R28" s="44"/>
      <c r="S28" s="42"/>
      <c r="T28" s="46"/>
    </row>
    <row r="29" spans="1:20" ht="15.75" customHeight="1">
      <c r="A29" s="79"/>
      <c r="B29" s="100"/>
      <c r="C29" s="100"/>
      <c r="D29" s="100"/>
      <c r="E29" s="100"/>
      <c r="F29" s="152"/>
      <c r="G29" s="42"/>
      <c r="H29" s="43"/>
      <c r="I29" s="47"/>
      <c r="J29" s="44"/>
      <c r="K29" s="65"/>
      <c r="L29" s="44"/>
      <c r="M29" s="42"/>
      <c r="N29" s="42"/>
      <c r="O29" s="44"/>
      <c r="P29" s="42"/>
      <c r="Q29" s="42"/>
      <c r="R29" s="44"/>
      <c r="S29" s="42"/>
      <c r="T29" s="46"/>
    </row>
    <row r="30" spans="1:20" ht="15.75" customHeight="1">
      <c r="A30" s="109"/>
      <c r="B30" s="101"/>
      <c r="C30" s="101"/>
      <c r="D30" s="101"/>
      <c r="E30" s="101"/>
      <c r="F30" s="153"/>
      <c r="G30" s="42"/>
      <c r="H30" s="43"/>
      <c r="I30" s="47"/>
      <c r="J30" s="44"/>
      <c r="K30" s="65"/>
      <c r="L30" s="44"/>
      <c r="M30" s="42"/>
      <c r="N30" s="42"/>
      <c r="O30" s="44"/>
      <c r="P30" s="42"/>
      <c r="Q30" s="42"/>
      <c r="R30" s="44"/>
      <c r="S30" s="42"/>
      <c r="T30" s="46"/>
    </row>
    <row r="31" spans="1:20" ht="15.75" customHeight="1">
      <c r="A31" s="106"/>
      <c r="B31" s="100"/>
      <c r="C31" s="100"/>
      <c r="D31" s="100"/>
      <c r="E31" s="100"/>
      <c r="F31" s="152"/>
      <c r="G31" s="42"/>
      <c r="H31" s="43"/>
      <c r="I31" s="47"/>
      <c r="J31" s="44"/>
      <c r="K31" s="65"/>
      <c r="L31" s="44"/>
      <c r="M31" s="42"/>
      <c r="N31" s="42"/>
      <c r="O31" s="44"/>
      <c r="P31" s="42"/>
      <c r="Q31" s="42"/>
      <c r="R31" s="44"/>
      <c r="S31" s="42"/>
      <c r="T31" s="46"/>
    </row>
    <row r="32" spans="1:20" ht="15.75" customHeight="1">
      <c r="A32" s="110"/>
      <c r="B32" s="102"/>
      <c r="C32" s="102"/>
      <c r="D32" s="102"/>
      <c r="E32" s="102"/>
      <c r="F32" s="154"/>
      <c r="G32" s="42"/>
      <c r="H32" s="43"/>
      <c r="I32" s="47"/>
      <c r="J32" s="44"/>
      <c r="K32" s="65"/>
      <c r="L32" s="44"/>
      <c r="M32" s="42"/>
      <c r="N32" s="42"/>
      <c r="O32" s="44"/>
      <c r="P32" s="42"/>
      <c r="Q32" s="42"/>
      <c r="R32" s="44"/>
      <c r="S32" s="42"/>
      <c r="T32" s="46"/>
    </row>
    <row r="33" spans="1:20" ht="15.75" customHeight="1">
      <c r="A33" s="79"/>
      <c r="B33" s="100"/>
      <c r="C33" s="100"/>
      <c r="D33" s="100"/>
      <c r="E33" s="100"/>
      <c r="F33" s="152"/>
      <c r="G33" s="67"/>
      <c r="H33" s="84"/>
      <c r="I33" s="45"/>
      <c r="J33" s="44"/>
      <c r="K33" s="65"/>
      <c r="L33" s="44"/>
      <c r="M33" s="42"/>
      <c r="N33" s="42"/>
      <c r="O33" s="44"/>
      <c r="P33" s="42"/>
      <c r="Q33" s="42"/>
      <c r="R33" s="44"/>
      <c r="S33" s="42"/>
      <c r="T33" s="46"/>
    </row>
    <row r="34" spans="1:20" ht="15.75" customHeight="1">
      <c r="A34" s="109"/>
      <c r="B34" s="101"/>
      <c r="C34" s="101"/>
      <c r="D34" s="101"/>
      <c r="E34" s="101"/>
      <c r="F34" s="153"/>
      <c r="G34" s="42"/>
      <c r="H34" s="43"/>
      <c r="I34" s="47"/>
      <c r="J34" s="44"/>
      <c r="K34" s="65"/>
      <c r="L34" s="44"/>
      <c r="M34" s="42"/>
      <c r="N34" s="42"/>
      <c r="O34" s="44"/>
      <c r="P34" s="42"/>
      <c r="Q34" s="42"/>
      <c r="R34" s="44"/>
      <c r="S34" s="42"/>
      <c r="T34" s="46"/>
    </row>
    <row r="35" spans="1:20" ht="15.75" customHeight="1">
      <c r="A35" s="106"/>
      <c r="B35" s="100"/>
      <c r="C35" s="100"/>
      <c r="D35" s="100"/>
      <c r="E35" s="100"/>
      <c r="F35" s="152"/>
      <c r="G35" s="42"/>
      <c r="H35" s="43"/>
      <c r="I35" s="47"/>
      <c r="J35" s="44"/>
      <c r="K35" s="65"/>
      <c r="L35" s="44"/>
      <c r="M35" s="42"/>
      <c r="N35" s="42"/>
      <c r="O35" s="44"/>
      <c r="P35" s="42"/>
      <c r="Q35" s="42"/>
      <c r="R35" s="44"/>
      <c r="S35" s="42"/>
      <c r="T35" s="46"/>
    </row>
    <row r="36" spans="1:20" ht="15.75" customHeight="1" thickBot="1">
      <c r="A36" s="111"/>
      <c r="B36" s="104"/>
      <c r="C36" s="104"/>
      <c r="D36" s="104"/>
      <c r="E36" s="104"/>
      <c r="F36" s="155"/>
      <c r="G36" s="48"/>
      <c r="H36" s="75"/>
      <c r="I36" s="62"/>
      <c r="J36" s="50"/>
      <c r="K36" s="49"/>
      <c r="L36" s="50"/>
      <c r="M36" s="48"/>
      <c r="N36" s="48"/>
      <c r="O36" s="50"/>
      <c r="P36" s="48"/>
      <c r="Q36" s="48"/>
      <c r="R36" s="50"/>
      <c r="S36" s="48"/>
      <c r="T36" s="51"/>
    </row>
    <row r="37" spans="10:11" ht="7.5" customHeight="1" thickBot="1" thickTop="1">
      <c r="J37" s="52"/>
      <c r="K37" s="64"/>
    </row>
    <row r="38" spans="1:20" ht="13.5" thickBot="1">
      <c r="A38" s="138" t="s">
        <v>19</v>
      </c>
      <c r="B38" s="139"/>
      <c r="C38" s="139"/>
      <c r="D38" s="139"/>
      <c r="E38" s="139"/>
      <c r="F38" s="140" t="s">
        <v>2</v>
      </c>
      <c r="G38" s="141">
        <f>SUM(G13:G36)</f>
        <v>51.872</v>
      </c>
      <c r="H38" s="142"/>
      <c r="I38" s="143">
        <f aca="true" t="shared" si="1" ref="I38:Q38">SUM(I13:I36)</f>
        <v>51.872</v>
      </c>
      <c r="J38" s="144">
        <f t="shared" si="1"/>
        <v>0.18</v>
      </c>
      <c r="K38" s="143">
        <f t="shared" si="1"/>
        <v>0</v>
      </c>
      <c r="L38" s="144">
        <f t="shared" si="1"/>
        <v>15.192</v>
      </c>
      <c r="M38" s="141">
        <f t="shared" si="1"/>
        <v>0</v>
      </c>
      <c r="N38" s="141">
        <f t="shared" si="1"/>
        <v>1</v>
      </c>
      <c r="O38" s="144">
        <f t="shared" si="1"/>
        <v>15.192</v>
      </c>
      <c r="P38" s="141">
        <f t="shared" si="1"/>
        <v>0</v>
      </c>
      <c r="Q38" s="141">
        <f t="shared" si="1"/>
        <v>1</v>
      </c>
      <c r="R38" s="144">
        <f>SUM(R13:R36)</f>
        <v>34.192</v>
      </c>
      <c r="S38" s="141">
        <f>SUM(S13:S36)</f>
        <v>0</v>
      </c>
      <c r="T38" s="146">
        <f>SUM(T13:T36)</f>
        <v>0</v>
      </c>
    </row>
    <row r="39" spans="10:11" ht="18.75" customHeight="1">
      <c r="J39" s="53"/>
      <c r="K39" s="53"/>
    </row>
    <row r="40" spans="1:20" ht="15">
      <c r="A40" s="9"/>
      <c r="B40" s="10"/>
      <c r="C40" s="10"/>
      <c r="D40" s="10"/>
      <c r="E40" s="10"/>
      <c r="F40" s="10" t="s">
        <v>88</v>
      </c>
      <c r="G40" s="10"/>
      <c r="H40" s="10"/>
      <c r="J40" s="8"/>
      <c r="K40" s="63"/>
      <c r="L40" s="8"/>
      <c r="M40" s="8"/>
      <c r="N40" s="8"/>
      <c r="O40" s="8"/>
      <c r="P40" s="8"/>
      <c r="Q40" s="8"/>
      <c r="R40" s="85"/>
      <c r="S40" s="10"/>
      <c r="T40" s="10"/>
    </row>
    <row r="41" spans="1:24" ht="15">
      <c r="A41" s="10"/>
      <c r="B41" s="10"/>
      <c r="C41" s="10"/>
      <c r="D41" s="10"/>
      <c r="E41" s="10"/>
      <c r="F41" s="85"/>
      <c r="G41" s="159" t="s">
        <v>50</v>
      </c>
      <c r="H41" s="95" t="s">
        <v>89</v>
      </c>
      <c r="J41" s="8"/>
      <c r="K41" s="63"/>
      <c r="L41" s="8"/>
      <c r="M41" s="8"/>
      <c r="N41" s="8"/>
      <c r="O41" s="8"/>
      <c r="P41" s="8"/>
      <c r="Q41" s="8"/>
      <c r="R41" s="85"/>
      <c r="S41" s="8"/>
      <c r="T41" s="8"/>
      <c r="W41" s="56"/>
      <c r="X41" s="56"/>
    </row>
    <row r="42" spans="1:20" ht="15">
      <c r="A42" s="8"/>
      <c r="B42" s="8"/>
      <c r="C42" s="8"/>
      <c r="D42" s="8"/>
      <c r="E42" s="8"/>
      <c r="F42" s="85"/>
      <c r="G42" s="159" t="s">
        <v>51</v>
      </c>
      <c r="H42" s="95" t="s">
        <v>90</v>
      </c>
      <c r="J42" s="8"/>
      <c r="K42" s="63"/>
      <c r="L42" s="8"/>
      <c r="M42" s="8"/>
      <c r="N42" s="8"/>
      <c r="O42" s="8"/>
      <c r="P42" s="8"/>
      <c r="Q42" s="8"/>
      <c r="R42" s="85"/>
      <c r="S42" s="8"/>
      <c r="T42" s="8"/>
    </row>
    <row r="43" spans="1:20" ht="13.5" customHeight="1">
      <c r="A43" s="8"/>
      <c r="B43" s="8"/>
      <c r="C43" s="8"/>
      <c r="D43" s="8"/>
      <c r="E43" s="8"/>
      <c r="F43" s="85"/>
      <c r="G43" s="159" t="s">
        <v>52</v>
      </c>
      <c r="H43" s="95" t="s">
        <v>91</v>
      </c>
      <c r="J43" s="8"/>
      <c r="K43" s="63"/>
      <c r="L43" s="8"/>
      <c r="M43" s="8"/>
      <c r="N43" s="8"/>
      <c r="O43" s="8"/>
      <c r="P43" s="8"/>
      <c r="Q43" s="8"/>
      <c r="R43" s="85"/>
      <c r="S43" s="8"/>
      <c r="T43" s="8"/>
    </row>
    <row r="44" spans="1:20" ht="12.75" customHeight="1">
      <c r="A44" s="8"/>
      <c r="B44" s="8"/>
      <c r="C44" s="8"/>
      <c r="D44" s="8"/>
      <c r="E44" s="8"/>
      <c r="F44" s="85"/>
      <c r="G44" s="159" t="s">
        <v>53</v>
      </c>
      <c r="H44" s="95" t="s">
        <v>92</v>
      </c>
      <c r="J44" s="8"/>
      <c r="K44" s="74"/>
      <c r="L44" s="8"/>
      <c r="M44" s="8"/>
      <c r="N44" s="8"/>
      <c r="O44" s="8"/>
      <c r="P44" s="8"/>
      <c r="Q44" s="8"/>
      <c r="R44" s="85"/>
      <c r="S44" s="8"/>
      <c r="T44" s="8"/>
    </row>
    <row r="45" spans="1:22" ht="12.75" customHeight="1">
      <c r="A45" s="8"/>
      <c r="B45" s="87"/>
      <c r="C45" s="87"/>
      <c r="D45" s="87"/>
      <c r="E45" s="87"/>
      <c r="F45" s="85"/>
      <c r="G45" s="85"/>
      <c r="H45" s="85"/>
      <c r="J45" s="8"/>
      <c r="K45" s="63"/>
      <c r="L45" s="8"/>
      <c r="M45" s="8"/>
      <c r="N45" s="63"/>
      <c r="O45" s="57"/>
      <c r="P45" s="8"/>
      <c r="Q45" s="8"/>
      <c r="R45" s="85"/>
      <c r="S45" s="86"/>
      <c r="V45" s="8"/>
    </row>
    <row r="46" spans="10:20" ht="18.75" customHeight="1">
      <c r="J46" s="8"/>
      <c r="K46" s="8"/>
      <c r="L46" s="8"/>
      <c r="M46" s="8"/>
      <c r="N46" s="8"/>
      <c r="O46" s="8"/>
      <c r="P46" s="8"/>
      <c r="Q46" s="8"/>
      <c r="R46" s="8"/>
      <c r="S46" s="58"/>
      <c r="T46" s="8"/>
    </row>
  </sheetData>
  <sheetProtection/>
  <mergeCells count="12">
    <mergeCell ref="R2:T2"/>
    <mergeCell ref="R7:T7"/>
    <mergeCell ref="J9:T9"/>
    <mergeCell ref="J10:K10"/>
    <mergeCell ref="C6:Q6"/>
    <mergeCell ref="A9:I9"/>
    <mergeCell ref="F10:F12"/>
    <mergeCell ref="L11:N11"/>
    <mergeCell ref="O11:Q11"/>
    <mergeCell ref="R11:T11"/>
    <mergeCell ref="J11:K11"/>
    <mergeCell ref="A11:C11"/>
  </mergeCells>
  <printOptions/>
  <pageMargins left="0.75" right="0.75" top="0.48" bottom="0.4" header="0.5" footer="0.5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Nuno Santos</dc:creator>
  <cp:keywords/>
  <dc:description/>
  <cp:lastModifiedBy>Ananunes</cp:lastModifiedBy>
  <cp:lastPrinted>2008-11-08T18:38:32Z</cp:lastPrinted>
  <dcterms:created xsi:type="dcterms:W3CDTF">1997-04-16T09:24:13Z</dcterms:created>
  <dcterms:modified xsi:type="dcterms:W3CDTF">2010-06-07T11:05:42Z</dcterms:modified>
  <cp:category/>
  <cp:version/>
  <cp:contentType/>
  <cp:contentStatus/>
</cp:coreProperties>
</file>