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5326" windowWidth="15480" windowHeight="9720" activeTab="0"/>
  </bookViews>
  <sheets>
    <sheet name="Balanço1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<sst xmlns="http://schemas.openxmlformats.org/spreadsheetml/2006/main" count="74" uniqueCount="71">
  <si>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>FO circulating pump</t>
  </si>
  <si>
    <t>FO separator unit</t>
  </si>
  <si>
    <t>ME LO pump</t>
  </si>
  <si>
    <t>LO separator unit</t>
  </si>
  <si>
    <t>LO transfer pump</t>
  </si>
  <si>
    <t>Sludge Pump</t>
  </si>
  <si>
    <t>ME &amp; AE systems</t>
  </si>
  <si>
    <t>Ship Systems</t>
  </si>
  <si>
    <t>Ballast pumps</t>
  </si>
  <si>
    <t>Bilge pump</t>
  </si>
  <si>
    <t>Bilge stripping pump</t>
  </si>
  <si>
    <t>Bilge water separator</t>
  </si>
  <si>
    <t>Fire pump</t>
  </si>
  <si>
    <t>Technical FW pump</t>
  </si>
  <si>
    <t>Emergency fire pump</t>
  </si>
  <si>
    <t>AC units</t>
  </si>
  <si>
    <t>AER vent funs</t>
  </si>
  <si>
    <t>MER vent funs</t>
  </si>
  <si>
    <t>Garage vent funs</t>
  </si>
  <si>
    <t>FW heaters</t>
  </si>
  <si>
    <t>FW pump</t>
  </si>
  <si>
    <t>Sea water cooling pump</t>
  </si>
  <si>
    <t>Fresh water cooling pump</t>
  </si>
  <si>
    <t>Chillers</t>
  </si>
  <si>
    <t>Chilled water pump</t>
  </si>
  <si>
    <t>Foam Pump</t>
  </si>
  <si>
    <t>Sewage treatment unit</t>
  </si>
  <si>
    <t>Gray water trans. Pump</t>
  </si>
  <si>
    <t>Start air compressor</t>
  </si>
  <si>
    <t>Working Air compressor</t>
  </si>
  <si>
    <t>HVAC</t>
  </si>
  <si>
    <t>on way</t>
  </si>
  <si>
    <t>emergency</t>
  </si>
  <si>
    <t xml:space="preserve">Radio &amp; navigation </t>
  </si>
  <si>
    <t>Navigation system</t>
  </si>
  <si>
    <t>Radio system</t>
  </si>
  <si>
    <t>UPS for automation &amp; alarm</t>
  </si>
  <si>
    <t>Kitchen equipment</t>
  </si>
  <si>
    <t>Kitchen equipment &amp; other auxiliaries</t>
  </si>
  <si>
    <t>Laundry</t>
  </si>
  <si>
    <t>Workshop</t>
  </si>
  <si>
    <t>Hospital</t>
  </si>
  <si>
    <t>Light</t>
  </si>
  <si>
    <t>Boiler inj.pump</t>
  </si>
  <si>
    <t>Stabilizer</t>
  </si>
  <si>
    <t>Ship equipment</t>
  </si>
  <si>
    <t>Stern door</t>
  </si>
  <si>
    <t>Side door</t>
  </si>
  <si>
    <t>in port</t>
  </si>
  <si>
    <t>Emergency light</t>
  </si>
  <si>
    <t>Load correction coeff.</t>
  </si>
  <si>
    <t>Sliding doors</t>
  </si>
  <si>
    <t>Hydrophore pump</t>
  </si>
  <si>
    <t>Anchor winch</t>
  </si>
  <si>
    <t>Typhoon</t>
  </si>
  <si>
    <t>manouvering</t>
  </si>
  <si>
    <t>Consumer</t>
  </si>
  <si>
    <t>Qty.</t>
  </si>
  <si>
    <t xml:space="preserve">Propolsion </t>
  </si>
  <si>
    <t>Side thruster</t>
  </si>
  <si>
    <t>Total MDG</t>
  </si>
  <si>
    <t>Convertors (-6%)</t>
  </si>
  <si>
    <t>Electric Load calculation</t>
  </si>
  <si>
    <t>Heeling pump</t>
  </si>
  <si>
    <t>(Main Diesel-Generators)</t>
  </si>
  <si>
    <t>FO circul. pump</t>
  </si>
  <si>
    <t>Total auxiliaries</t>
  </si>
  <si>
    <t>Total on ship</t>
  </si>
  <si>
    <t>3 gen.sets of</t>
  </si>
  <si>
    <t>1(2940)+1(1960)</t>
  </si>
  <si>
    <t>1(1960)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</si>
</sst>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</numFmts>
  <fonts count="38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177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1" fontId="0" fillId="0" borderId="0" xfId="0" applyNumberForma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1"/>
  <sheetViews>
    <sheetView tabSelected="1" zoomScalePageLayoutView="0" workbookViewId="0" topLeftCell="A1">
      <selection activeCell="T208" sqref="T208"/>
    </sheetView>
  </sheetViews>
  <sheetFormatPr defaultColWidth="9.00390625" defaultRowHeight="12.75"/>
  <cols>
    <col min="1" max="1" width="1.875" style="0" customWidth="1"/>
    <col min="2" max="2" width="22.25390625" style="0" customWidth="1"/>
    <col min="3" max="3" width="4.25390625" style="0" customWidth="1"/>
    <col min="4" max="5" width="8.375" style="0" customWidth="1"/>
    <col min="6" max="6" width="1.12109375" style="0" customWidth="1"/>
    <col min="7" max="7" width="8.75390625" style="0" customWidth="1"/>
    <col min="8" max="8" width="12.125" style="0" customWidth="1"/>
    <col min="9" max="9" width="8.875" style="0" customWidth="1"/>
    <col min="10" max="10" width="10.375" style="0" customWidth="1"/>
  </cols>
  <sheetData>
    <row r="1" ht="12.75">
      <c r="D1" s="1" t="s">
        <v>62</v>
      </c>
    </row>
    <row r="2" ht="12.75">
      <c r="D2" s="1" t="s">
        <v>64</v>
      </c>
    </row>
    <row r="3" spans="2:10" ht="12.75">
      <c r="B3" s="1" t="s">
        <v>56</v>
      </c>
      <c r="C3" s="1" t="s">
        <v>57</v>
      </c>
      <c r="D3" s="3"/>
      <c r="E3" s="3"/>
      <c r="F3" s="3"/>
      <c r="G3" s="2" t="s">
        <v>31</v>
      </c>
      <c r="H3" s="2" t="s">
        <v>55</v>
      </c>
      <c r="I3" s="2" t="s">
        <v>48</v>
      </c>
      <c r="J3" s="2" t="s">
        <v>32</v>
      </c>
    </row>
    <row r="4" spans="2:10" ht="12.75">
      <c r="B4" s="1"/>
      <c r="C4" s="1"/>
      <c r="D4" s="3"/>
      <c r="E4" s="3"/>
      <c r="F4" s="3"/>
      <c r="G4" s="2"/>
      <c r="H4" s="2"/>
      <c r="I4" s="2"/>
      <c r="J4" s="2"/>
    </row>
    <row r="5" spans="2:10" ht="12.75">
      <c r="B5" s="5" t="s">
        <v>58</v>
      </c>
      <c r="C5" s="5">
        <v>2</v>
      </c>
      <c r="D5" s="12">
        <v>2970</v>
      </c>
      <c r="E5" s="12">
        <f>C5*D5</f>
        <v>5940</v>
      </c>
      <c r="F5" s="14"/>
      <c r="G5" s="12">
        <f>E5</f>
        <v>5940</v>
      </c>
      <c r="H5" s="6">
        <f>G5*0.3</f>
        <v>1782</v>
      </c>
      <c r="I5" s="6">
        <v>0</v>
      </c>
      <c r="J5" s="6"/>
    </row>
    <row r="6" spans="2:10" ht="12.75">
      <c r="B6" s="5" t="s">
        <v>59</v>
      </c>
      <c r="C6" s="5">
        <v>1</v>
      </c>
      <c r="D6" s="6">
        <v>1200</v>
      </c>
      <c r="E6" s="6">
        <f>C6*D6</f>
        <v>1200</v>
      </c>
      <c r="F6" s="5"/>
      <c r="G6" s="6">
        <v>0</v>
      </c>
      <c r="H6" s="6">
        <f>E6</f>
        <v>1200</v>
      </c>
      <c r="I6" s="6">
        <v>0</v>
      </c>
      <c r="J6" s="6"/>
    </row>
    <row r="7" spans="2:10" ht="12.75">
      <c r="B7" s="5" t="s">
        <v>61</v>
      </c>
      <c r="C7" s="5">
        <v>2</v>
      </c>
      <c r="D7" s="6">
        <f>D5*0.06</f>
        <v>178.2</v>
      </c>
      <c r="E7" s="6">
        <f>C7*D7</f>
        <v>356.4</v>
      </c>
      <c r="F7" s="5"/>
      <c r="G7" s="6">
        <f>E7</f>
        <v>356.4</v>
      </c>
      <c r="H7" s="6">
        <f>(H5+H6)*0.06</f>
        <v>178.92</v>
      </c>
      <c r="I7" s="6">
        <v>0</v>
      </c>
      <c r="J7" s="6"/>
    </row>
    <row r="8" spans="2:10" ht="12.75">
      <c r="B8" s="5"/>
      <c r="C8" s="5"/>
      <c r="D8" s="6"/>
      <c r="E8" s="6"/>
      <c r="F8" s="5"/>
      <c r="G8" s="7"/>
      <c r="H8" s="6"/>
      <c r="I8" s="7"/>
      <c r="J8" s="7"/>
    </row>
    <row r="9" spans="2:10" ht="12.75">
      <c r="B9" s="8" t="s">
        <v>60</v>
      </c>
      <c r="C9" s="8"/>
      <c r="D9" s="5"/>
      <c r="E9" s="5"/>
      <c r="F9" s="5"/>
      <c r="G9" s="13">
        <f>SUM(G5:G8)</f>
        <v>6296.4</v>
      </c>
      <c r="H9" s="13">
        <f>SUM(H5:H8)</f>
        <v>3160.92</v>
      </c>
      <c r="I9" s="6">
        <v>0</v>
      </c>
      <c r="J9" s="6">
        <v>0</v>
      </c>
    </row>
    <row r="10" spans="2:10" ht="12.75">
      <c r="B10" s="1"/>
      <c r="C10" s="1"/>
      <c r="D10" s="3"/>
      <c r="E10" s="3"/>
      <c r="F10" s="3"/>
      <c r="G10" s="2"/>
      <c r="H10" s="2"/>
      <c r="I10" s="2"/>
      <c r="J10" s="2"/>
    </row>
    <row r="11" spans="2:10" ht="12.75">
      <c r="B11" s="3"/>
      <c r="C11" s="1" t="s">
        <v>6</v>
      </c>
      <c r="D11" s="3"/>
      <c r="E11" s="3"/>
      <c r="F11" s="3"/>
      <c r="G11" s="3"/>
      <c r="H11" s="3"/>
      <c r="I11" s="3"/>
      <c r="J11" s="3"/>
    </row>
    <row r="12" spans="2:10" ht="12.75">
      <c r="B12" s="5" t="s">
        <v>0</v>
      </c>
      <c r="C12" s="5">
        <v>2</v>
      </c>
      <c r="D12" s="6">
        <v>0.85</v>
      </c>
      <c r="E12" s="6">
        <f aca="true" t="shared" si="0" ref="E12:E22">C12*D12</f>
        <v>1.7</v>
      </c>
      <c r="F12" s="5"/>
      <c r="G12" s="6">
        <f>E12</f>
        <v>1.7</v>
      </c>
      <c r="H12" s="6">
        <f>G12</f>
        <v>1.7</v>
      </c>
      <c r="I12" s="6">
        <f>E12</f>
        <v>1.7</v>
      </c>
      <c r="J12" s="9">
        <f>E12</f>
        <v>1.7</v>
      </c>
    </row>
    <row r="13" spans="2:10" ht="12.75">
      <c r="B13" s="5" t="s">
        <v>1</v>
      </c>
      <c r="C13" s="5">
        <v>3</v>
      </c>
      <c r="D13" s="6">
        <v>5.4</v>
      </c>
      <c r="E13" s="6">
        <f t="shared" si="0"/>
        <v>16.200000000000003</v>
      </c>
      <c r="F13" s="5"/>
      <c r="G13" s="6">
        <f>E13</f>
        <v>16.200000000000003</v>
      </c>
      <c r="H13" s="6">
        <f>D13</f>
        <v>5.4</v>
      </c>
      <c r="I13" s="6">
        <f>H13</f>
        <v>5.4</v>
      </c>
      <c r="J13" s="5"/>
    </row>
    <row r="14" spans="2:10" ht="12.75">
      <c r="B14" s="5" t="s">
        <v>65</v>
      </c>
      <c r="C14" s="5">
        <v>1</v>
      </c>
      <c r="D14" s="6">
        <v>3.6</v>
      </c>
      <c r="E14" s="6">
        <f t="shared" si="0"/>
        <v>3.6</v>
      </c>
      <c r="F14" s="5"/>
      <c r="G14" s="6">
        <f>E14</f>
        <v>3.6</v>
      </c>
      <c r="H14" s="6">
        <f aca="true" t="shared" si="1" ref="H14:H22">G14</f>
        <v>3.6</v>
      </c>
      <c r="I14" s="6">
        <f>E14</f>
        <v>3.6</v>
      </c>
      <c r="J14" s="9">
        <f>D14</f>
        <v>3.6</v>
      </c>
    </row>
    <row r="15" spans="2:10" ht="12.75">
      <c r="B15" s="5" t="s">
        <v>2</v>
      </c>
      <c r="C15" s="5">
        <v>3</v>
      </c>
      <c r="D15" s="6">
        <v>20</v>
      </c>
      <c r="E15" s="6">
        <f t="shared" si="0"/>
        <v>60</v>
      </c>
      <c r="F15" s="5"/>
      <c r="G15" s="6">
        <f>D15</f>
        <v>20</v>
      </c>
      <c r="H15" s="6">
        <v>0</v>
      </c>
      <c r="I15" s="6">
        <v>0</v>
      </c>
      <c r="J15" s="5"/>
    </row>
    <row r="16" spans="2:10" ht="12.75">
      <c r="B16" s="5" t="s">
        <v>3</v>
      </c>
      <c r="C16" s="5">
        <v>2</v>
      </c>
      <c r="D16" s="6">
        <v>5.4</v>
      </c>
      <c r="E16" s="6">
        <f t="shared" si="0"/>
        <v>10.8</v>
      </c>
      <c r="F16" s="5"/>
      <c r="G16" s="6">
        <f aca="true" t="shared" si="2" ref="G16:G22">E16</f>
        <v>10.8</v>
      </c>
      <c r="H16" s="6">
        <f>D16</f>
        <v>5.4</v>
      </c>
      <c r="I16" s="6">
        <f>H16</f>
        <v>5.4</v>
      </c>
      <c r="J16" s="5"/>
    </row>
    <row r="17" spans="2:10" ht="12.75">
      <c r="B17" s="5" t="s">
        <v>4</v>
      </c>
      <c r="C17" s="5">
        <v>1</v>
      </c>
      <c r="D17" s="6">
        <v>0.5</v>
      </c>
      <c r="E17" s="6">
        <f t="shared" si="0"/>
        <v>0.5</v>
      </c>
      <c r="F17" s="5"/>
      <c r="G17" s="6">
        <f t="shared" si="2"/>
        <v>0.5</v>
      </c>
      <c r="H17" s="6">
        <f t="shared" si="1"/>
        <v>0.5</v>
      </c>
      <c r="I17" s="6">
        <f>E17</f>
        <v>0.5</v>
      </c>
      <c r="J17" s="5"/>
    </row>
    <row r="18" spans="2:10" ht="12.75">
      <c r="B18" s="5" t="s">
        <v>21</v>
      </c>
      <c r="C18" s="5">
        <v>2</v>
      </c>
      <c r="D18" s="6">
        <v>25</v>
      </c>
      <c r="E18" s="6">
        <f t="shared" si="0"/>
        <v>50</v>
      </c>
      <c r="F18" s="5"/>
      <c r="G18" s="6">
        <f t="shared" si="2"/>
        <v>50</v>
      </c>
      <c r="H18" s="6">
        <f t="shared" si="1"/>
        <v>50</v>
      </c>
      <c r="I18" s="6">
        <f>D18</f>
        <v>25</v>
      </c>
      <c r="J18" s="5"/>
    </row>
    <row r="19" spans="2:10" ht="12.75">
      <c r="B19" s="5" t="s">
        <v>22</v>
      </c>
      <c r="C19" s="5">
        <v>2</v>
      </c>
      <c r="D19" s="6">
        <v>16</v>
      </c>
      <c r="E19" s="6">
        <f t="shared" si="0"/>
        <v>32</v>
      </c>
      <c r="F19" s="5"/>
      <c r="G19" s="6">
        <f t="shared" si="2"/>
        <v>32</v>
      </c>
      <c r="H19" s="6">
        <f t="shared" si="1"/>
        <v>32</v>
      </c>
      <c r="I19" s="6">
        <f>D19</f>
        <v>16</v>
      </c>
      <c r="J19" s="5"/>
    </row>
    <row r="20" spans="2:10" ht="12.75">
      <c r="B20" s="5" t="s">
        <v>28</v>
      </c>
      <c r="C20" s="5">
        <v>2</v>
      </c>
      <c r="D20" s="6">
        <v>4.5</v>
      </c>
      <c r="E20" s="6">
        <f t="shared" si="0"/>
        <v>9</v>
      </c>
      <c r="F20" s="5"/>
      <c r="G20" s="6">
        <f t="shared" si="2"/>
        <v>9</v>
      </c>
      <c r="H20" s="6">
        <f>D20</f>
        <v>4.5</v>
      </c>
      <c r="I20" s="6">
        <f>D20</f>
        <v>4.5</v>
      </c>
      <c r="J20" s="9">
        <f>D20</f>
        <v>4.5</v>
      </c>
    </row>
    <row r="21" spans="2:10" ht="12.75">
      <c r="B21" s="5" t="s">
        <v>29</v>
      </c>
      <c r="C21" s="5">
        <v>1</v>
      </c>
      <c r="D21" s="6">
        <v>16</v>
      </c>
      <c r="E21" s="6">
        <f t="shared" si="0"/>
        <v>16</v>
      </c>
      <c r="F21" s="5"/>
      <c r="G21" s="6">
        <f t="shared" si="2"/>
        <v>16</v>
      </c>
      <c r="H21" s="6">
        <f t="shared" si="1"/>
        <v>16</v>
      </c>
      <c r="I21" s="6">
        <v>0</v>
      </c>
      <c r="J21" s="5"/>
    </row>
    <row r="22" spans="2:10" ht="12.75">
      <c r="B22" s="5" t="s">
        <v>43</v>
      </c>
      <c r="C22" s="5">
        <v>1</v>
      </c>
      <c r="D22" s="6">
        <v>12</v>
      </c>
      <c r="E22" s="6">
        <f t="shared" si="0"/>
        <v>12</v>
      </c>
      <c r="F22" s="5"/>
      <c r="G22" s="6">
        <f t="shared" si="2"/>
        <v>12</v>
      </c>
      <c r="H22" s="6">
        <f t="shared" si="1"/>
        <v>12</v>
      </c>
      <c r="I22" s="6">
        <v>0</v>
      </c>
      <c r="J22" s="5"/>
    </row>
    <row r="23" spans="2:10" ht="12.75">
      <c r="B23" s="3"/>
      <c r="C23" s="1" t="s">
        <v>7</v>
      </c>
      <c r="D23" s="4"/>
      <c r="E23" s="4"/>
      <c r="F23" s="3"/>
      <c r="G23" s="4"/>
      <c r="H23" s="4"/>
      <c r="I23" s="3"/>
      <c r="J23" s="3"/>
    </row>
    <row r="24" spans="2:10" ht="12.75">
      <c r="B24" s="5" t="s">
        <v>8</v>
      </c>
      <c r="C24" s="5">
        <v>2</v>
      </c>
      <c r="D24" s="6">
        <v>25</v>
      </c>
      <c r="E24" s="6">
        <f aca="true" t="shared" si="3" ref="E24:E64">C24*D24</f>
        <v>50</v>
      </c>
      <c r="F24" s="5"/>
      <c r="G24" s="6">
        <v>0</v>
      </c>
      <c r="H24" s="6">
        <f>G24</f>
        <v>0</v>
      </c>
      <c r="I24" s="6">
        <f aca="true" t="shared" si="4" ref="I24:I38">E24</f>
        <v>50</v>
      </c>
      <c r="J24" s="5"/>
    </row>
    <row r="25" spans="2:10" ht="12.75">
      <c r="B25" s="5" t="s">
        <v>63</v>
      </c>
      <c r="C25" s="5">
        <v>1</v>
      </c>
      <c r="D25" s="6">
        <v>35</v>
      </c>
      <c r="E25" s="6">
        <f t="shared" si="3"/>
        <v>35</v>
      </c>
      <c r="F25" s="5"/>
      <c r="G25" s="6">
        <v>0</v>
      </c>
      <c r="H25" s="6">
        <v>0</v>
      </c>
      <c r="I25" s="6">
        <f>E25</f>
        <v>35</v>
      </c>
      <c r="J25" s="5"/>
    </row>
    <row r="26" spans="2:10" ht="12.75">
      <c r="B26" s="5" t="s">
        <v>12</v>
      </c>
      <c r="C26" s="5">
        <v>1</v>
      </c>
      <c r="D26" s="6">
        <v>20</v>
      </c>
      <c r="E26" s="6">
        <f t="shared" si="3"/>
        <v>20</v>
      </c>
      <c r="F26" s="5"/>
      <c r="G26" s="6">
        <v>0</v>
      </c>
      <c r="H26" s="6">
        <f>G26</f>
        <v>0</v>
      </c>
      <c r="I26" s="6">
        <v>0</v>
      </c>
      <c r="J26" s="5"/>
    </row>
    <row r="27" spans="2:10" ht="12.75">
      <c r="B27" s="5" t="s">
        <v>14</v>
      </c>
      <c r="C27" s="5">
        <v>1</v>
      </c>
      <c r="D27" s="6">
        <v>20</v>
      </c>
      <c r="E27" s="6">
        <f t="shared" si="3"/>
        <v>20</v>
      </c>
      <c r="F27" s="5"/>
      <c r="G27" s="6">
        <v>0</v>
      </c>
      <c r="H27" s="6">
        <f aca="true" t="shared" si="5" ref="H27:H38">G27</f>
        <v>0</v>
      </c>
      <c r="I27" s="6">
        <v>0</v>
      </c>
      <c r="J27" s="9">
        <f>E27</f>
        <v>20</v>
      </c>
    </row>
    <row r="28" spans="2:10" ht="12.75">
      <c r="B28" s="5" t="s">
        <v>25</v>
      </c>
      <c r="C28" s="5">
        <v>1</v>
      </c>
      <c r="D28" s="6">
        <v>20</v>
      </c>
      <c r="E28" s="6">
        <f t="shared" si="3"/>
        <v>20</v>
      </c>
      <c r="F28" s="5"/>
      <c r="G28" s="6">
        <v>0</v>
      </c>
      <c r="H28" s="6">
        <f t="shared" si="5"/>
        <v>0</v>
      </c>
      <c r="I28" s="6">
        <v>0</v>
      </c>
      <c r="J28" s="5"/>
    </row>
    <row r="29" spans="2:10" ht="12.75">
      <c r="B29" s="5" t="s">
        <v>9</v>
      </c>
      <c r="C29" s="5">
        <v>1</v>
      </c>
      <c r="D29" s="6">
        <v>10.5</v>
      </c>
      <c r="E29" s="6">
        <f t="shared" si="3"/>
        <v>10.5</v>
      </c>
      <c r="F29" s="5"/>
      <c r="G29" s="6">
        <f aca="true" t="shared" si="6" ref="G29:G38">E29</f>
        <v>10.5</v>
      </c>
      <c r="H29" s="6">
        <v>0</v>
      </c>
      <c r="I29" s="6">
        <f t="shared" si="4"/>
        <v>10.5</v>
      </c>
      <c r="J29" s="5"/>
    </row>
    <row r="30" spans="2:10" ht="12.75">
      <c r="B30" s="5" t="s">
        <v>10</v>
      </c>
      <c r="C30" s="5">
        <v>1</v>
      </c>
      <c r="D30" s="6">
        <v>0.8</v>
      </c>
      <c r="E30" s="6">
        <f t="shared" si="3"/>
        <v>0.8</v>
      </c>
      <c r="F30" s="5"/>
      <c r="G30" s="6">
        <f t="shared" si="6"/>
        <v>0.8</v>
      </c>
      <c r="H30" s="6">
        <f t="shared" si="5"/>
        <v>0.8</v>
      </c>
      <c r="I30" s="6">
        <f t="shared" si="4"/>
        <v>0.8</v>
      </c>
      <c r="J30" s="5"/>
    </row>
    <row r="31" spans="2:10" ht="12.75">
      <c r="B31" s="5" t="s">
        <v>11</v>
      </c>
      <c r="C31" s="5">
        <v>1</v>
      </c>
      <c r="D31" s="6">
        <v>1.6</v>
      </c>
      <c r="E31" s="6">
        <f t="shared" si="3"/>
        <v>1.6</v>
      </c>
      <c r="F31" s="5"/>
      <c r="G31" s="6">
        <f t="shared" si="6"/>
        <v>1.6</v>
      </c>
      <c r="H31" s="6">
        <f t="shared" si="5"/>
        <v>1.6</v>
      </c>
      <c r="I31" s="6">
        <f t="shared" si="4"/>
        <v>1.6</v>
      </c>
      <c r="J31" s="5"/>
    </row>
    <row r="32" spans="2:10" ht="12.75">
      <c r="B32" s="5" t="s">
        <v>5</v>
      </c>
      <c r="C32" s="5">
        <v>1</v>
      </c>
      <c r="D32" s="6">
        <v>1.1</v>
      </c>
      <c r="E32" s="6">
        <f t="shared" si="3"/>
        <v>1.1</v>
      </c>
      <c r="F32" s="5"/>
      <c r="G32" s="6">
        <f t="shared" si="6"/>
        <v>1.1</v>
      </c>
      <c r="H32" s="6">
        <f t="shared" si="5"/>
        <v>1.1</v>
      </c>
      <c r="I32" s="6">
        <f t="shared" si="4"/>
        <v>1.1</v>
      </c>
      <c r="J32" s="5"/>
    </row>
    <row r="33" spans="2:10" ht="12.75">
      <c r="B33" s="5" t="s">
        <v>13</v>
      </c>
      <c r="C33" s="5">
        <v>1</v>
      </c>
      <c r="D33" s="6">
        <v>1.6</v>
      </c>
      <c r="E33" s="6">
        <f t="shared" si="3"/>
        <v>1.6</v>
      </c>
      <c r="F33" s="5"/>
      <c r="G33" s="6">
        <f t="shared" si="6"/>
        <v>1.6</v>
      </c>
      <c r="H33" s="6">
        <f t="shared" si="5"/>
        <v>1.6</v>
      </c>
      <c r="I33" s="6">
        <f t="shared" si="4"/>
        <v>1.6</v>
      </c>
      <c r="J33" s="5"/>
    </row>
    <row r="34" spans="2:10" ht="12.75">
      <c r="B34" s="5" t="s">
        <v>20</v>
      </c>
      <c r="C34" s="5">
        <v>2</v>
      </c>
      <c r="D34" s="6">
        <v>5.5</v>
      </c>
      <c r="E34" s="6">
        <f t="shared" si="3"/>
        <v>11</v>
      </c>
      <c r="F34" s="5"/>
      <c r="G34" s="6">
        <f t="shared" si="6"/>
        <v>11</v>
      </c>
      <c r="H34" s="6">
        <f>D34</f>
        <v>5.5</v>
      </c>
      <c r="I34" s="6">
        <f>D34</f>
        <v>5.5</v>
      </c>
      <c r="J34" s="5"/>
    </row>
    <row r="35" spans="2:10" ht="12.75">
      <c r="B35" s="5" t="s">
        <v>19</v>
      </c>
      <c r="C35" s="5">
        <v>2</v>
      </c>
      <c r="D35" s="6">
        <v>16</v>
      </c>
      <c r="E35" s="6">
        <f t="shared" si="3"/>
        <v>32</v>
      </c>
      <c r="F35" s="5"/>
      <c r="G35" s="6">
        <f t="shared" si="6"/>
        <v>32</v>
      </c>
      <c r="H35" s="6">
        <f>D35</f>
        <v>16</v>
      </c>
      <c r="I35" s="6">
        <f>D35</f>
        <v>16</v>
      </c>
      <c r="J35" s="5"/>
    </row>
    <row r="36" spans="2:10" ht="12.75">
      <c r="B36" s="5" t="s">
        <v>26</v>
      </c>
      <c r="C36" s="5">
        <v>1</v>
      </c>
      <c r="D36" s="6">
        <v>3.2</v>
      </c>
      <c r="E36" s="6">
        <f t="shared" si="3"/>
        <v>3.2</v>
      </c>
      <c r="F36" s="5"/>
      <c r="G36" s="6">
        <f t="shared" si="6"/>
        <v>3.2</v>
      </c>
      <c r="H36" s="6">
        <f t="shared" si="5"/>
        <v>3.2</v>
      </c>
      <c r="I36" s="6">
        <f t="shared" si="4"/>
        <v>3.2</v>
      </c>
      <c r="J36" s="5"/>
    </row>
    <row r="37" spans="2:10" ht="12.75">
      <c r="B37" s="5" t="s">
        <v>52</v>
      </c>
      <c r="C37" s="5">
        <v>2</v>
      </c>
      <c r="D37" s="6">
        <v>5.5</v>
      </c>
      <c r="E37" s="6">
        <f t="shared" si="3"/>
        <v>11</v>
      </c>
      <c r="F37" s="5"/>
      <c r="G37" s="6">
        <f t="shared" si="6"/>
        <v>11</v>
      </c>
      <c r="H37" s="6">
        <f>D37</f>
        <v>5.5</v>
      </c>
      <c r="I37" s="6">
        <f>D37</f>
        <v>5.5</v>
      </c>
      <c r="J37" s="5"/>
    </row>
    <row r="38" spans="2:10" ht="12.75">
      <c r="B38" s="5" t="s">
        <v>27</v>
      </c>
      <c r="C38" s="5">
        <v>1</v>
      </c>
      <c r="D38" s="6">
        <v>2.2</v>
      </c>
      <c r="E38" s="6">
        <f t="shared" si="3"/>
        <v>2.2</v>
      </c>
      <c r="F38" s="5"/>
      <c r="G38" s="6">
        <f t="shared" si="6"/>
        <v>2.2</v>
      </c>
      <c r="H38" s="6">
        <f t="shared" si="5"/>
        <v>2.2</v>
      </c>
      <c r="I38" s="6">
        <f t="shared" si="4"/>
        <v>2.2</v>
      </c>
      <c r="J38" s="5"/>
    </row>
    <row r="39" spans="2:10" ht="12.75">
      <c r="B39" s="3"/>
      <c r="C39" s="3"/>
      <c r="D39" s="4"/>
      <c r="E39" s="4"/>
      <c r="F39" s="3"/>
      <c r="G39" s="4"/>
      <c r="H39" s="4"/>
      <c r="I39" s="4"/>
      <c r="J39" s="3"/>
    </row>
    <row r="40" spans="2:10" ht="12.75">
      <c r="B40" s="3"/>
      <c r="C40" s="1" t="s">
        <v>45</v>
      </c>
      <c r="D40" s="4"/>
      <c r="E40" s="4"/>
      <c r="F40" s="3"/>
      <c r="G40" s="4"/>
      <c r="H40" s="4"/>
      <c r="I40" s="4"/>
      <c r="J40" s="3"/>
    </row>
    <row r="41" spans="2:10" ht="12.75">
      <c r="B41" s="5" t="s">
        <v>44</v>
      </c>
      <c r="C41" s="5">
        <v>2</v>
      </c>
      <c r="D41" s="6">
        <v>18</v>
      </c>
      <c r="E41" s="6">
        <f>D41*C41</f>
        <v>36</v>
      </c>
      <c r="F41" s="5"/>
      <c r="G41" s="6">
        <f>E41</f>
        <v>36</v>
      </c>
      <c r="H41" s="6">
        <v>0</v>
      </c>
      <c r="I41" s="6">
        <v>0</v>
      </c>
      <c r="J41" s="5"/>
    </row>
    <row r="42" spans="2:10" ht="12.75">
      <c r="B42" s="5" t="s">
        <v>53</v>
      </c>
      <c r="C42" s="5">
        <v>2</v>
      </c>
      <c r="D42" s="6">
        <v>30</v>
      </c>
      <c r="E42" s="6">
        <f>D42*C42</f>
        <v>60</v>
      </c>
      <c r="F42" s="5"/>
      <c r="G42" s="6">
        <v>0</v>
      </c>
      <c r="H42" s="6">
        <v>0</v>
      </c>
      <c r="I42" s="6">
        <f>E42</f>
        <v>60</v>
      </c>
      <c r="J42" s="5"/>
    </row>
    <row r="43" spans="2:10" ht="12.75">
      <c r="B43" s="5" t="s">
        <v>46</v>
      </c>
      <c r="C43" s="5">
        <v>1</v>
      </c>
      <c r="D43" s="6">
        <v>3</v>
      </c>
      <c r="E43" s="6">
        <f>D43*C43</f>
        <v>3</v>
      </c>
      <c r="F43" s="5"/>
      <c r="G43" s="6">
        <v>0</v>
      </c>
      <c r="H43" s="6">
        <v>0</v>
      </c>
      <c r="I43" s="6">
        <f>E43</f>
        <v>3</v>
      </c>
      <c r="J43" s="9">
        <f>E43</f>
        <v>3</v>
      </c>
    </row>
    <row r="44" spans="2:10" ht="12.75">
      <c r="B44" s="5" t="s">
        <v>47</v>
      </c>
      <c r="C44" s="5">
        <v>1</v>
      </c>
      <c r="D44" s="6">
        <v>2.5</v>
      </c>
      <c r="E44" s="6">
        <f>D44*C44</f>
        <v>2.5</v>
      </c>
      <c r="F44" s="5"/>
      <c r="G44" s="6">
        <v>0</v>
      </c>
      <c r="H44" s="6">
        <v>0</v>
      </c>
      <c r="I44" s="6">
        <f>E44</f>
        <v>2.5</v>
      </c>
      <c r="J44" s="9">
        <f>E44</f>
        <v>2.5</v>
      </c>
    </row>
    <row r="45" spans="2:10" ht="12.75">
      <c r="B45" s="5" t="s">
        <v>51</v>
      </c>
      <c r="C45" s="5">
        <v>3</v>
      </c>
      <c r="D45" s="6">
        <v>3.5</v>
      </c>
      <c r="E45" s="6">
        <f>D45*C45</f>
        <v>10.5</v>
      </c>
      <c r="F45" s="5"/>
      <c r="G45" s="6">
        <f>E45</f>
        <v>10.5</v>
      </c>
      <c r="H45" s="6">
        <v>0</v>
      </c>
      <c r="I45" s="6">
        <f>E45</f>
        <v>10.5</v>
      </c>
      <c r="J45" s="9">
        <f>E45</f>
        <v>10.5</v>
      </c>
    </row>
    <row r="46" spans="2:10" ht="12.75">
      <c r="B46" s="5" t="s">
        <v>54</v>
      </c>
      <c r="C46" s="5">
        <v>1</v>
      </c>
      <c r="D46" s="6">
        <v>5</v>
      </c>
      <c r="E46" s="6">
        <v>5</v>
      </c>
      <c r="F46" s="5"/>
      <c r="G46" s="6">
        <f>E46</f>
        <v>5</v>
      </c>
      <c r="H46" s="6">
        <f>G46</f>
        <v>5</v>
      </c>
      <c r="I46" s="6">
        <v>0</v>
      </c>
      <c r="J46" s="9">
        <f>E46</f>
        <v>5</v>
      </c>
    </row>
    <row r="47" spans="2:10" ht="12.75">
      <c r="B47" s="3"/>
      <c r="C47" s="3"/>
      <c r="D47" s="4"/>
      <c r="E47" s="4"/>
      <c r="F47" s="3"/>
      <c r="G47" s="4"/>
      <c r="H47" s="4"/>
      <c r="I47" s="4"/>
      <c r="J47" s="3"/>
    </row>
    <row r="48" spans="2:10" ht="12.75">
      <c r="B48" s="3"/>
      <c r="C48" s="1" t="s">
        <v>38</v>
      </c>
      <c r="D48" s="4"/>
      <c r="E48" s="4"/>
      <c r="F48" s="3"/>
      <c r="G48" s="4"/>
      <c r="H48" s="4"/>
      <c r="I48" s="4"/>
      <c r="J48" s="3"/>
    </row>
    <row r="49" spans="2:10" ht="12.75">
      <c r="B49" s="5" t="s">
        <v>42</v>
      </c>
      <c r="C49" s="8"/>
      <c r="D49" s="6"/>
      <c r="E49" s="6">
        <v>120</v>
      </c>
      <c r="F49" s="5"/>
      <c r="G49" s="6">
        <f>E49</f>
        <v>120</v>
      </c>
      <c r="H49" s="6">
        <f>G49</f>
        <v>120</v>
      </c>
      <c r="I49" s="6">
        <f>E49</f>
        <v>120</v>
      </c>
      <c r="J49" s="5"/>
    </row>
    <row r="50" spans="2:10" ht="12.75">
      <c r="B50" s="5" t="s">
        <v>49</v>
      </c>
      <c r="C50" s="8"/>
      <c r="D50" s="6"/>
      <c r="E50" s="6">
        <v>28.5</v>
      </c>
      <c r="F50" s="5"/>
      <c r="G50" s="6">
        <v>0</v>
      </c>
      <c r="H50" s="6">
        <v>0</v>
      </c>
      <c r="I50" s="6"/>
      <c r="J50" s="9">
        <f>E50</f>
        <v>28.5</v>
      </c>
    </row>
    <row r="51" spans="2:10" ht="12.75">
      <c r="B51" s="5" t="s">
        <v>37</v>
      </c>
      <c r="C51" s="5"/>
      <c r="D51" s="6"/>
      <c r="E51" s="6">
        <v>80</v>
      </c>
      <c r="F51" s="5"/>
      <c r="G51" s="6">
        <f>E51</f>
        <v>80</v>
      </c>
      <c r="H51" s="6">
        <f>I51</f>
        <v>50</v>
      </c>
      <c r="I51" s="6">
        <v>50</v>
      </c>
      <c r="J51" s="5"/>
    </row>
    <row r="52" spans="2:10" ht="12.75">
      <c r="B52" s="5" t="s">
        <v>41</v>
      </c>
      <c r="C52" s="5"/>
      <c r="D52" s="6"/>
      <c r="E52" s="6">
        <v>1</v>
      </c>
      <c r="F52" s="5"/>
      <c r="G52" s="6">
        <f>E52</f>
        <v>1</v>
      </c>
      <c r="H52" s="6">
        <f>G52</f>
        <v>1</v>
      </c>
      <c r="I52" s="6">
        <f>E52</f>
        <v>1</v>
      </c>
      <c r="J52" s="5"/>
    </row>
    <row r="53" spans="2:10" ht="12.75">
      <c r="B53" s="5" t="s">
        <v>39</v>
      </c>
      <c r="C53" s="5"/>
      <c r="D53" s="6"/>
      <c r="E53" s="6">
        <v>29</v>
      </c>
      <c r="F53" s="5"/>
      <c r="G53" s="6">
        <f>E53</f>
        <v>29</v>
      </c>
      <c r="H53" s="6">
        <v>0</v>
      </c>
      <c r="I53" s="6">
        <v>0</v>
      </c>
      <c r="J53" s="5"/>
    </row>
    <row r="54" spans="2:10" ht="12.75">
      <c r="B54" s="5" t="s">
        <v>40</v>
      </c>
      <c r="C54" s="5"/>
      <c r="D54" s="6"/>
      <c r="E54" s="6">
        <v>3</v>
      </c>
      <c r="F54" s="5"/>
      <c r="G54" s="6">
        <f>E54</f>
        <v>3</v>
      </c>
      <c r="H54" s="6">
        <v>0</v>
      </c>
      <c r="I54" s="6">
        <v>0</v>
      </c>
      <c r="J54" s="5"/>
    </row>
    <row r="55" spans="2:10" ht="12.75">
      <c r="B55" s="10"/>
      <c r="C55" s="10"/>
      <c r="D55" s="11"/>
      <c r="E55" s="11"/>
      <c r="F55" s="10"/>
      <c r="G55" s="11"/>
      <c r="H55" s="11"/>
      <c r="I55" s="11"/>
      <c r="J55" s="10"/>
    </row>
    <row r="56" spans="2:10" ht="12.75">
      <c r="B56" s="10"/>
      <c r="C56" s="10"/>
      <c r="D56" s="11"/>
      <c r="E56" s="11"/>
      <c r="F56" s="10"/>
      <c r="G56" s="11"/>
      <c r="H56" s="11"/>
      <c r="I56" s="11"/>
      <c r="J56" s="10"/>
    </row>
    <row r="57" spans="2:10" ht="12.75">
      <c r="B57" s="3"/>
      <c r="C57" s="3"/>
      <c r="D57" s="4"/>
      <c r="E57" s="4"/>
      <c r="F57" s="3"/>
      <c r="G57" s="4"/>
      <c r="H57" s="4"/>
      <c r="I57" s="3"/>
      <c r="J57" s="3"/>
    </row>
    <row r="58" spans="2:10" ht="12.75">
      <c r="B58" s="3"/>
      <c r="C58" s="1" t="s">
        <v>30</v>
      </c>
      <c r="D58" s="4"/>
      <c r="E58" s="4"/>
      <c r="F58" s="3"/>
      <c r="G58" s="4"/>
      <c r="H58" s="4"/>
      <c r="I58" s="3"/>
      <c r="J58" s="3"/>
    </row>
    <row r="59" spans="2:10" ht="12.75">
      <c r="B59" s="5" t="s">
        <v>15</v>
      </c>
      <c r="C59" s="5">
        <v>4</v>
      </c>
      <c r="D59" s="6">
        <v>18</v>
      </c>
      <c r="E59" s="6">
        <f t="shared" si="3"/>
        <v>72</v>
      </c>
      <c r="F59" s="5"/>
      <c r="G59" s="6">
        <f>E59</f>
        <v>72</v>
      </c>
      <c r="H59" s="6">
        <f aca="true" t="shared" si="7" ref="H59:I64">G59</f>
        <v>72</v>
      </c>
      <c r="I59" s="6">
        <f>H59</f>
        <v>72</v>
      </c>
      <c r="J59" s="5"/>
    </row>
    <row r="60" spans="2:10" ht="12.75">
      <c r="B60" s="5" t="s">
        <v>23</v>
      </c>
      <c r="C60" s="5">
        <v>2</v>
      </c>
      <c r="D60" s="6">
        <v>300</v>
      </c>
      <c r="E60" s="6">
        <f t="shared" si="3"/>
        <v>600</v>
      </c>
      <c r="F60" s="5"/>
      <c r="G60" s="6">
        <f>E60</f>
        <v>600</v>
      </c>
      <c r="H60" s="6">
        <f t="shared" si="7"/>
        <v>600</v>
      </c>
      <c r="I60" s="6">
        <f t="shared" si="7"/>
        <v>600</v>
      </c>
      <c r="J60" s="5"/>
    </row>
    <row r="61" spans="2:10" ht="12.75">
      <c r="B61" s="5" t="s">
        <v>24</v>
      </c>
      <c r="C61" s="5">
        <v>2</v>
      </c>
      <c r="D61" s="6">
        <v>15</v>
      </c>
      <c r="E61" s="6">
        <f t="shared" si="3"/>
        <v>30</v>
      </c>
      <c r="F61" s="5"/>
      <c r="G61" s="6">
        <f>E61</f>
        <v>30</v>
      </c>
      <c r="H61" s="6">
        <f t="shared" si="7"/>
        <v>30</v>
      </c>
      <c r="I61" s="6">
        <f t="shared" si="7"/>
        <v>30</v>
      </c>
      <c r="J61" s="5"/>
    </row>
    <row r="62" spans="2:10" ht="12.75">
      <c r="B62" s="5" t="s">
        <v>17</v>
      </c>
      <c r="C62" s="5">
        <v>4</v>
      </c>
      <c r="D62" s="6">
        <v>12</v>
      </c>
      <c r="E62" s="6">
        <f t="shared" si="3"/>
        <v>48</v>
      </c>
      <c r="F62" s="5"/>
      <c r="G62" s="6">
        <f>E62</f>
        <v>48</v>
      </c>
      <c r="H62" s="6">
        <f>G62</f>
        <v>48</v>
      </c>
      <c r="I62" s="6">
        <f>H62</f>
        <v>48</v>
      </c>
      <c r="J62" s="9">
        <v>24</v>
      </c>
    </row>
    <row r="63" spans="2:10" ht="12.75">
      <c r="B63" s="5" t="s">
        <v>16</v>
      </c>
      <c r="C63" s="5">
        <v>2</v>
      </c>
      <c r="D63" s="6">
        <v>12</v>
      </c>
      <c r="E63" s="6">
        <f t="shared" si="3"/>
        <v>24</v>
      </c>
      <c r="F63" s="5"/>
      <c r="G63" s="6">
        <f>E63</f>
        <v>24</v>
      </c>
      <c r="H63" s="6">
        <f t="shared" si="7"/>
        <v>24</v>
      </c>
      <c r="I63" s="6">
        <f>H63</f>
        <v>24</v>
      </c>
      <c r="J63" s="9">
        <f>I63</f>
        <v>24</v>
      </c>
    </row>
    <row r="64" spans="2:10" ht="12.75">
      <c r="B64" s="5" t="s">
        <v>18</v>
      </c>
      <c r="C64" s="5">
        <v>4</v>
      </c>
      <c r="D64" s="6">
        <v>16</v>
      </c>
      <c r="E64" s="6">
        <f t="shared" si="3"/>
        <v>64</v>
      </c>
      <c r="F64" s="5"/>
      <c r="G64" s="6">
        <f>D64</f>
        <v>16</v>
      </c>
      <c r="H64" s="6">
        <f t="shared" si="7"/>
        <v>16</v>
      </c>
      <c r="I64" s="6">
        <f>E64</f>
        <v>64</v>
      </c>
      <c r="J64" s="5"/>
    </row>
    <row r="65" spans="2:10" ht="12.75">
      <c r="B65" s="3"/>
      <c r="C65" s="1" t="s">
        <v>33</v>
      </c>
      <c r="D65" s="4"/>
      <c r="E65" s="4"/>
      <c r="F65" s="3"/>
      <c r="G65" s="4"/>
      <c r="H65" s="4"/>
      <c r="I65" s="4"/>
      <c r="J65" s="3"/>
    </row>
    <row r="66" spans="2:10" ht="12.75">
      <c r="B66" s="3"/>
      <c r="C66" s="3"/>
      <c r="D66" s="4"/>
      <c r="E66" s="4"/>
      <c r="F66" s="3"/>
      <c r="G66" s="4"/>
      <c r="H66" s="4"/>
      <c r="I66" s="4"/>
      <c r="J66" s="3"/>
    </row>
    <row r="67" spans="2:10" ht="12.75">
      <c r="B67" s="5" t="s">
        <v>34</v>
      </c>
      <c r="C67" s="5"/>
      <c r="D67" s="6"/>
      <c r="E67" s="6">
        <v>3</v>
      </c>
      <c r="F67" s="5"/>
      <c r="G67" s="6">
        <f>E67</f>
        <v>3</v>
      </c>
      <c r="H67" s="6">
        <f>G67</f>
        <v>3</v>
      </c>
      <c r="I67" s="6">
        <f>E67</f>
        <v>3</v>
      </c>
      <c r="J67" s="9">
        <f>E67</f>
        <v>3</v>
      </c>
    </row>
    <row r="68" spans="2:10" ht="12.75">
      <c r="B68" s="5" t="s">
        <v>35</v>
      </c>
      <c r="C68" s="5"/>
      <c r="D68" s="6"/>
      <c r="E68" s="6">
        <v>5</v>
      </c>
      <c r="F68" s="5"/>
      <c r="G68" s="6">
        <f>E68</f>
        <v>5</v>
      </c>
      <c r="H68" s="6">
        <f>G68</f>
        <v>5</v>
      </c>
      <c r="I68" s="6">
        <f>E68</f>
        <v>5</v>
      </c>
      <c r="J68" s="9">
        <f>E68</f>
        <v>5</v>
      </c>
    </row>
    <row r="69" spans="2:10" ht="12.75">
      <c r="B69" s="5" t="s">
        <v>36</v>
      </c>
      <c r="C69" s="5"/>
      <c r="D69" s="6"/>
      <c r="E69" s="6">
        <v>5</v>
      </c>
      <c r="F69" s="5"/>
      <c r="G69" s="6">
        <f>E69</f>
        <v>5</v>
      </c>
      <c r="H69" s="6">
        <f>G69</f>
        <v>5</v>
      </c>
      <c r="I69" s="6">
        <f>E69</f>
        <v>5</v>
      </c>
      <c r="J69" s="9">
        <f>E69</f>
        <v>5</v>
      </c>
    </row>
    <row r="70" spans="2:10" ht="12.75">
      <c r="B70" s="3"/>
      <c r="C70" s="3"/>
      <c r="D70" s="4"/>
      <c r="E70" s="4"/>
      <c r="F70" s="3"/>
      <c r="G70" s="3"/>
      <c r="H70" s="3"/>
      <c r="I70" s="3"/>
      <c r="J70" s="3"/>
    </row>
    <row r="71" spans="2:10" ht="12.75">
      <c r="B71" s="3"/>
      <c r="C71" s="3"/>
      <c r="D71" s="4"/>
      <c r="E71" s="4"/>
      <c r="F71" s="3"/>
      <c r="G71" s="3"/>
      <c r="H71" s="3"/>
      <c r="I71" s="3"/>
      <c r="J71" s="3"/>
    </row>
    <row r="72" spans="2:10" ht="12.75">
      <c r="B72" s="8" t="s">
        <v>66</v>
      </c>
      <c r="C72" s="5"/>
      <c r="D72" s="6"/>
      <c r="E72" s="6"/>
      <c r="F72" s="5"/>
      <c r="G72" s="6">
        <f>SUM(G12:G71)</f>
        <v>1334.3</v>
      </c>
      <c r="H72" s="6">
        <f>SUM(H12:H71)</f>
        <v>1147.6</v>
      </c>
      <c r="I72" s="6">
        <f>SUM(I12:I71)</f>
        <v>1293.1</v>
      </c>
      <c r="J72" s="6">
        <f>SUM(J12:J71)</f>
        <v>140.3</v>
      </c>
    </row>
    <row r="73" spans="2:10" ht="12.75">
      <c r="B73" s="5" t="s">
        <v>50</v>
      </c>
      <c r="C73" s="5"/>
      <c r="D73" s="6"/>
      <c r="E73" s="6"/>
      <c r="F73" s="5"/>
      <c r="G73" s="5">
        <v>0.87</v>
      </c>
      <c r="H73" s="5">
        <v>0.87</v>
      </c>
      <c r="I73" s="5">
        <v>0.8</v>
      </c>
      <c r="J73" s="5">
        <v>0.9</v>
      </c>
    </row>
    <row r="74" spans="2:10" ht="12.75">
      <c r="B74" s="3"/>
      <c r="C74" s="3"/>
      <c r="D74" s="3"/>
      <c r="E74" s="3"/>
      <c r="F74" s="3"/>
      <c r="G74" s="1">
        <f>G72*G73</f>
        <v>1160.841</v>
      </c>
      <c r="H74" s="1">
        <f>H72*H73</f>
        <v>998.4119999999999</v>
      </c>
      <c r="I74" s="1">
        <f>I72*I73</f>
        <v>1034.48</v>
      </c>
      <c r="J74" s="1">
        <f>J72*J73</f>
        <v>126.27000000000001</v>
      </c>
    </row>
    <row r="76" spans="2:10" ht="12.75">
      <c r="B76" s="8" t="s">
        <v>67</v>
      </c>
      <c r="G76" s="15">
        <f>G74+G9</f>
        <v>7457.241</v>
      </c>
      <c r="H76" s="15">
        <f>H74+H9</f>
        <v>4159.332</v>
      </c>
      <c r="I76" s="15">
        <f>I74+I9</f>
        <v>1034.48</v>
      </c>
      <c r="J76" s="15">
        <f>J74+J9</f>
        <v>126.27000000000001</v>
      </c>
    </row>
    <row r="78" spans="2:10" ht="12.75">
      <c r="B78" s="16" t="s">
        <v>31</v>
      </c>
      <c r="D78" s="1" t="s">
        <v>68</v>
      </c>
      <c r="E78" s="1"/>
      <c r="F78" s="1"/>
      <c r="G78" s="1">
        <v>2940</v>
      </c>
      <c r="H78" s="1">
        <f>G78*3</f>
        <v>8820</v>
      </c>
      <c r="J78" s="17">
        <f>G76/H78</f>
        <v>0.8454921768707483</v>
      </c>
    </row>
    <row r="79" spans="2:10" ht="12.75">
      <c r="B79" s="16" t="s">
        <v>55</v>
      </c>
      <c r="D79" s="1" t="s">
        <v>69</v>
      </c>
      <c r="E79" s="1"/>
      <c r="F79" s="1"/>
      <c r="G79" s="1"/>
      <c r="H79" s="1">
        <f>1960+G78</f>
        <v>4900</v>
      </c>
      <c r="J79" s="17">
        <f>H76/H79</f>
        <v>0.8488432653061225</v>
      </c>
    </row>
    <row r="80" spans="2:10" ht="12.75">
      <c r="B80" s="16" t="s">
        <v>48</v>
      </c>
      <c r="D80" s="1" t="s">
        <v>70</v>
      </c>
      <c r="E80" s="1"/>
      <c r="F80" s="1"/>
      <c r="G80" s="1"/>
      <c r="H80" s="1">
        <v>1960</v>
      </c>
      <c r="J80" s="17">
        <f>I76/H80</f>
        <v>0.527795918367347</v>
      </c>
    </row>
    <row r="81" ht="12.75">
      <c r="B8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taritsa</dc:creator>
  <cp:keywords/>
  <dc:description/>
  <cp:lastModifiedBy>Albano</cp:lastModifiedBy>
  <cp:lastPrinted>2005-12-21T16:25:07Z</cp:lastPrinted>
  <dcterms:created xsi:type="dcterms:W3CDTF">2005-11-10T11:59:59Z</dcterms:created>
  <dcterms:modified xsi:type="dcterms:W3CDTF">2010-11-21T20:18:40Z</dcterms:modified>
  <cp:category/>
  <cp:version/>
  <cp:contentType/>
  <cp:contentStatus/>
</cp:coreProperties>
</file>